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ocuments\ARSELSL_PORTABLE\SITE\documents\sports\PRIMAIRE\hockeycosom\MOUSTIQUES\"/>
    </mc:Choice>
  </mc:AlternateContent>
  <bookViews>
    <workbookView xWindow="0" yWindow="0" windowWidth="20490" windowHeight="7905"/>
  </bookViews>
  <sheets>
    <sheet name="Horaire" sheetId="1" r:id="rId1"/>
    <sheet name="Classeme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J10" i="2"/>
  <c r="I10" i="2"/>
  <c r="H10" i="2"/>
  <c r="D10" i="2"/>
  <c r="J18" i="2"/>
  <c r="I18" i="2"/>
  <c r="H18" i="2"/>
  <c r="F18" i="2"/>
  <c r="J21" i="2"/>
  <c r="I21" i="2"/>
  <c r="H21" i="2"/>
  <c r="F21" i="2"/>
  <c r="J19" i="2" l="1"/>
  <c r="I19" i="2"/>
  <c r="H19" i="2"/>
  <c r="D19" i="2"/>
  <c r="J20" i="2"/>
  <c r="I20" i="2"/>
  <c r="H20" i="2"/>
  <c r="E20" i="2"/>
  <c r="L13" i="2"/>
  <c r="J13" i="2"/>
  <c r="I13" i="2"/>
  <c r="H13" i="2"/>
  <c r="E13" i="2"/>
  <c r="L11" i="2"/>
  <c r="J11" i="2"/>
  <c r="I11" i="2"/>
  <c r="H11" i="2"/>
  <c r="D11" i="2"/>
  <c r="J14" i="2" l="1"/>
  <c r="I14" i="2"/>
  <c r="H14" i="2"/>
  <c r="J12" i="2"/>
  <c r="I12" i="2"/>
  <c r="H12" i="2"/>
  <c r="D12" i="2"/>
  <c r="D18" i="2"/>
  <c r="E11" i="2" l="1"/>
  <c r="E21" i="2" l="1"/>
  <c r="L14" i="2"/>
  <c r="D13" i="2"/>
  <c r="E19" i="2" l="1"/>
  <c r="L18" i="2"/>
  <c r="E12" i="2"/>
  <c r="L10" i="2"/>
  <c r="L19" i="2"/>
  <c r="L21" i="2"/>
  <c r="L20" i="2"/>
  <c r="L12" i="2"/>
  <c r="D20" i="2"/>
  <c r="C13" i="2" l="1"/>
  <c r="K13" i="2"/>
  <c r="M13" i="2"/>
  <c r="M18" i="2"/>
  <c r="K18" i="2"/>
  <c r="C18" i="2"/>
  <c r="M19" i="2"/>
  <c r="K19" i="2"/>
  <c r="C19" i="2"/>
  <c r="M21" i="2"/>
  <c r="K21" i="2"/>
  <c r="C21" i="2"/>
  <c r="M20" i="2"/>
  <c r="K20" i="2"/>
  <c r="C20" i="2"/>
  <c r="J15" i="2"/>
  <c r="J22" i="2" s="1"/>
  <c r="I15" i="2"/>
  <c r="I22" i="2" s="1"/>
  <c r="M14" i="2"/>
  <c r="K14" i="2"/>
  <c r="C14" i="2"/>
  <c r="M11" i="2"/>
  <c r="K11" i="2"/>
  <c r="C11" i="2"/>
  <c r="M10" i="2"/>
  <c r="K10" i="2"/>
  <c r="C10" i="2"/>
  <c r="M12" i="2"/>
  <c r="K12" i="2"/>
  <c r="C12" i="2"/>
</calcChain>
</file>

<file path=xl/sharedStrings.xml><?xml version="1.0" encoding="utf-8"?>
<sst xmlns="http://schemas.openxmlformats.org/spreadsheetml/2006/main" count="135" uniqueCount="66">
  <si>
    <t>09h30</t>
  </si>
  <si>
    <t>10h00</t>
  </si>
  <si>
    <t>10h30</t>
  </si>
  <si>
    <t>11h00</t>
  </si>
  <si>
    <t>11h30</t>
  </si>
  <si>
    <t>12h00</t>
  </si>
  <si>
    <t>12h30</t>
  </si>
  <si>
    <t>DF1</t>
  </si>
  <si>
    <t>DF2</t>
  </si>
  <si>
    <t>FIN BR</t>
  </si>
  <si>
    <t>FIN OR</t>
  </si>
  <si>
    <t>Remises des médailles et de la bannière</t>
  </si>
  <si>
    <t>14h15</t>
  </si>
  <si>
    <t>15h00</t>
  </si>
  <si>
    <t>13h00</t>
  </si>
  <si>
    <t>13h30</t>
  </si>
  <si>
    <t>TOURNOI INVITATION  DE JONATHAN-WILSON</t>
  </si>
  <si>
    <t>Hockey cosom - Moustique féminin</t>
  </si>
  <si>
    <t>Classement des équipes</t>
  </si>
  <si>
    <t>ÉQUIPES</t>
  </si>
  <si>
    <t>PJ</t>
  </si>
  <si>
    <t>V</t>
  </si>
  <si>
    <t>D</t>
  </si>
  <si>
    <t>N</t>
  </si>
  <si>
    <t>F</t>
  </si>
  <si>
    <t>FJ</t>
  </si>
  <si>
    <t>PP</t>
  </si>
  <si>
    <t>PC</t>
  </si>
  <si>
    <t>DIFF</t>
  </si>
  <si>
    <t>Punition
(min)</t>
  </si>
  <si>
    <t>TOTAL</t>
  </si>
  <si>
    <t>12 Février 2018</t>
  </si>
  <si>
    <t>TOURNOI INVITATION JONATHAN-WILSON</t>
  </si>
  <si>
    <t>Au complexe sportif Saint-Raphaël</t>
  </si>
  <si>
    <t>#</t>
  </si>
  <si>
    <t>PAUSE</t>
  </si>
  <si>
    <t>DÎNER</t>
  </si>
  <si>
    <t>A</t>
  </si>
  <si>
    <t>B</t>
  </si>
  <si>
    <t>Mis à jour:</t>
  </si>
  <si>
    <t>16h00</t>
  </si>
  <si>
    <t>Saint-Louis</t>
  </si>
  <si>
    <t>Jonathan-Wilson</t>
  </si>
  <si>
    <t>Saint-Rémi</t>
  </si>
  <si>
    <t>Gentilly</t>
  </si>
  <si>
    <t>Saint-Germain-Outremont</t>
  </si>
  <si>
    <t>Victor-Therien</t>
  </si>
  <si>
    <t>Des Découvreurs</t>
  </si>
  <si>
    <t>Pointe-Claire</t>
  </si>
  <si>
    <t>Académie Saint-Clément</t>
  </si>
  <si>
    <t>Saint-Germain Outremont</t>
  </si>
  <si>
    <t>POOL</t>
  </si>
  <si>
    <t>VISITEUR</t>
  </si>
  <si>
    <t>PTS</t>
  </si>
  <si>
    <t>RECEVEUR</t>
  </si>
  <si>
    <t>HEURE</t>
  </si>
  <si>
    <t>TERRAIN</t>
  </si>
  <si>
    <t>2B - Pointe-Claire</t>
  </si>
  <si>
    <t>1A - Saint-Rémi</t>
  </si>
  <si>
    <t>2A - Saint-Louis</t>
  </si>
  <si>
    <t>1B - Ac. Saint-Clément</t>
  </si>
  <si>
    <t>G DF2 - Saint-Louis</t>
  </si>
  <si>
    <t>P DF1 - Saint-Rémi</t>
  </si>
  <si>
    <t>G DF1 - Pointe-Claire</t>
  </si>
  <si>
    <t>P DF2 - Ac. Saint-Clément</t>
  </si>
  <si>
    <t>15h48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</si>
</sst>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3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theme="2" tint="-0.749992370372631"/>
      <name val="Tahoma"/>
      <family val="2"/>
    </font>
    <font>
      <sz val="12"/>
      <color theme="0" tint="-0.14999847407452621"/>
      <name val="Tahoma"/>
      <family val="2"/>
    </font>
    <font>
      <b/>
      <sz val="11"/>
      <name val="Tahoma"/>
      <family val="2"/>
    </font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quotePrefix="1" applyFont="1" applyFill="1" applyAlignment="1">
      <alignment vertical="center"/>
    </xf>
    <xf numFmtId="0" fontId="4" fillId="0" borderId="0" xfId="1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1" applyFont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1" applyFont="1" applyBorder="1"/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16" fontId="1" fillId="0" borderId="0" xfId="0" applyNumberFormat="1" applyFont="1" applyAlignment="1">
      <alignment vertical="center"/>
    </xf>
    <xf numFmtId="0" fontId="17" fillId="2" borderId="0" xfId="2" applyFont="1" applyFill="1" applyBorder="1" applyAlignment="1"/>
    <xf numFmtId="0" fontId="17" fillId="2" borderId="0" xfId="2" applyFont="1" applyFill="1" applyBorder="1" applyAlignment="1">
      <alignment horizontal="center"/>
    </xf>
    <xf numFmtId="0" fontId="18" fillId="4" borderId="0" xfId="2" applyFont="1" applyFill="1" applyAlignment="1">
      <alignment horizontal="center"/>
    </xf>
    <xf numFmtId="0" fontId="16" fillId="0" borderId="1" xfId="2" applyFont="1" applyBorder="1" applyAlignment="1">
      <alignment horizontal="center" wrapText="1"/>
    </xf>
    <xf numFmtId="0" fontId="16" fillId="0" borderId="1" xfId="2" applyFont="1" applyBorder="1" applyAlignment="1">
      <alignment horizontal="center"/>
    </xf>
    <xf numFmtId="0" fontId="16" fillId="0" borderId="1" xfId="2" applyFont="1" applyFill="1" applyBorder="1" applyAlignment="1">
      <alignment horizontal="center" wrapText="1"/>
    </xf>
    <xf numFmtId="0" fontId="15" fillId="3" borderId="1" xfId="2" applyFont="1" applyFill="1" applyBorder="1" applyAlignment="1">
      <alignment horizontal="center"/>
    </xf>
    <xf numFmtId="0" fontId="16" fillId="0" borderId="4" xfId="2" applyFont="1" applyBorder="1" applyAlignment="1">
      <alignment horizontal="center" wrapText="1"/>
    </xf>
    <xf numFmtId="0" fontId="16" fillId="0" borderId="4" xfId="2" applyFont="1" applyBorder="1" applyAlignment="1">
      <alignment horizontal="center"/>
    </xf>
    <xf numFmtId="0" fontId="15" fillId="3" borderId="3" xfId="2" applyFont="1" applyFill="1" applyBorder="1" applyAlignment="1">
      <alignment horizontal="center"/>
    </xf>
    <xf numFmtId="0" fontId="14" fillId="5" borderId="2" xfId="2" applyFill="1" applyBorder="1"/>
    <xf numFmtId="0" fontId="16" fillId="6" borderId="1" xfId="2" applyFont="1" applyFill="1" applyBorder="1" applyAlignment="1">
      <alignment horizontal="center" wrapText="1"/>
    </xf>
    <xf numFmtId="0" fontId="14" fillId="6" borderId="1" xfId="2" applyFill="1" applyBorder="1"/>
    <xf numFmtId="0" fontId="16" fillId="6" borderId="1" xfId="2" applyFont="1" applyFill="1" applyBorder="1" applyAlignment="1">
      <alignment horizontal="center"/>
    </xf>
    <xf numFmtId="0" fontId="16" fillId="0" borderId="6" xfId="2" applyFont="1" applyBorder="1" applyAlignment="1">
      <alignment horizontal="center" wrapText="1"/>
    </xf>
    <xf numFmtId="0" fontId="16" fillId="0" borderId="6" xfId="2" applyFont="1" applyBorder="1" applyAlignment="1">
      <alignment horizontal="center"/>
    </xf>
    <xf numFmtId="0" fontId="16" fillId="0" borderId="5" xfId="2" applyFont="1" applyBorder="1" applyAlignment="1">
      <alignment horizontal="center" wrapText="1"/>
    </xf>
    <xf numFmtId="0" fontId="16" fillId="0" borderId="5" xfId="2" applyFont="1" applyBorder="1" applyAlignment="1">
      <alignment horizontal="center"/>
    </xf>
    <xf numFmtId="0" fontId="16" fillId="0" borderId="6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5" fillId="3" borderId="3" xfId="2" applyFont="1" applyFill="1" applyBorder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16" fillId="7" borderId="1" xfId="2" applyFont="1" applyFill="1" applyBorder="1" applyAlignment="1">
      <alignment horizontal="left" wrapText="1"/>
    </xf>
    <xf numFmtId="0" fontId="16" fillId="8" borderId="4" xfId="2" applyFont="1" applyFill="1" applyBorder="1" applyAlignment="1">
      <alignment horizontal="left" wrapText="1"/>
    </xf>
    <xf numFmtId="0" fontId="16" fillId="9" borderId="4" xfId="2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2</xdr:col>
      <xdr:colOff>144194</xdr:colOff>
      <xdr:row>3</xdr:row>
      <xdr:rowOff>133350</xdr:rowOff>
    </xdr:to>
    <xdr:pic>
      <xdr:nvPicPr>
        <xdr:cNvPr id="5" name="Picture 9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28719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1190625</xdr:colOff>
      <xdr:row>0</xdr:row>
      <xdr:rowOff>38100</xdr:rowOff>
    </xdr:from>
    <xdr:to>
      <xdr:col>7</xdr:col>
      <xdr:colOff>257175</xdr:colOff>
      <xdr:row>5</xdr:row>
      <xdr:rowOff>104775</xdr:rowOff>
    </xdr:to>
    <xdr:pic>
      <xdr:nvPicPr>
        <xdr:cNvPr id="6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8100"/>
          <a:ext cx="704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142874</xdr:rowOff>
    </xdr:from>
    <xdr:to>
      <xdr:col>1</xdr:col>
      <xdr:colOff>1362075</xdr:colOff>
      <xdr:row>6</xdr:row>
      <xdr:rowOff>134991</xdr:rowOff>
    </xdr:to>
    <xdr:pic>
      <xdr:nvPicPr>
        <xdr:cNvPr id="2" name="Picture 9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4"/>
          <a:ext cx="1181100" cy="105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457200</xdr:colOff>
      <xdr:row>1</xdr:row>
      <xdr:rowOff>28575</xdr:rowOff>
    </xdr:from>
    <xdr:to>
      <xdr:col>12</xdr:col>
      <xdr:colOff>552450</xdr:colOff>
      <xdr:row>6</xdr:row>
      <xdr:rowOff>123825</xdr:rowOff>
    </xdr:to>
    <xdr:pic>
      <xdr:nvPicPr>
        <xdr:cNvPr id="3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90500"/>
          <a:ext cx="857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"/>
  <sheetViews>
    <sheetView tabSelected="1" workbookViewId="0">
      <selection activeCell="C6" sqref="C6"/>
    </sheetView>
  </sheetViews>
  <sheetFormatPr baseColWidth="10" defaultRowHeight="12.75" x14ac:dyDescent="0.25"/>
  <cols>
    <col min="1" max="1" width="9.7109375" style="1" customWidth="1"/>
    <col min="2" max="2" width="8.85546875" style="1" customWidth="1"/>
    <col min="3" max="3" width="8.28515625" style="1" bestFit="1" customWidth="1"/>
    <col min="4" max="4" width="24.5703125" style="1" bestFit="1" customWidth="1"/>
    <col min="5" max="6" width="5.7109375" style="2" customWidth="1"/>
    <col min="7" max="7" width="24.5703125" style="1" bestFit="1" customWidth="1"/>
    <col min="8" max="8" width="9.140625" style="3" customWidth="1"/>
    <col min="9" max="257" width="11.42578125" style="1"/>
    <col min="258" max="258" width="8.85546875" style="1" bestFit="1" customWidth="1"/>
    <col min="259" max="259" width="8.28515625" style="1" bestFit="1" customWidth="1"/>
    <col min="260" max="260" width="23.5703125" style="1" bestFit="1" customWidth="1"/>
    <col min="261" max="262" width="5.7109375" style="1" customWidth="1"/>
    <col min="263" max="263" width="22.85546875" style="1" bestFit="1" customWidth="1"/>
    <col min="264" max="264" width="7.140625" style="1" bestFit="1" customWidth="1"/>
    <col min="265" max="513" width="11.42578125" style="1"/>
    <col min="514" max="514" width="8.85546875" style="1" bestFit="1" customWidth="1"/>
    <col min="515" max="515" width="8.28515625" style="1" bestFit="1" customWidth="1"/>
    <col min="516" max="516" width="23.5703125" style="1" bestFit="1" customWidth="1"/>
    <col min="517" max="518" width="5.7109375" style="1" customWidth="1"/>
    <col min="519" max="519" width="22.85546875" style="1" bestFit="1" customWidth="1"/>
    <col min="520" max="520" width="7.140625" style="1" bestFit="1" customWidth="1"/>
    <col min="521" max="769" width="11.42578125" style="1"/>
    <col min="770" max="770" width="8.85546875" style="1" bestFit="1" customWidth="1"/>
    <col min="771" max="771" width="8.28515625" style="1" bestFit="1" customWidth="1"/>
    <col min="772" max="772" width="23.5703125" style="1" bestFit="1" customWidth="1"/>
    <col min="773" max="774" width="5.7109375" style="1" customWidth="1"/>
    <col min="775" max="775" width="22.85546875" style="1" bestFit="1" customWidth="1"/>
    <col min="776" max="776" width="7.140625" style="1" bestFit="1" customWidth="1"/>
    <col min="777" max="1025" width="11.42578125" style="1"/>
    <col min="1026" max="1026" width="8.85546875" style="1" bestFit="1" customWidth="1"/>
    <col min="1027" max="1027" width="8.28515625" style="1" bestFit="1" customWidth="1"/>
    <col min="1028" max="1028" width="23.5703125" style="1" bestFit="1" customWidth="1"/>
    <col min="1029" max="1030" width="5.7109375" style="1" customWidth="1"/>
    <col min="1031" max="1031" width="22.85546875" style="1" bestFit="1" customWidth="1"/>
    <col min="1032" max="1032" width="7.140625" style="1" bestFit="1" customWidth="1"/>
    <col min="1033" max="1281" width="11.42578125" style="1"/>
    <col min="1282" max="1282" width="8.85546875" style="1" bestFit="1" customWidth="1"/>
    <col min="1283" max="1283" width="8.28515625" style="1" bestFit="1" customWidth="1"/>
    <col min="1284" max="1284" width="23.5703125" style="1" bestFit="1" customWidth="1"/>
    <col min="1285" max="1286" width="5.7109375" style="1" customWidth="1"/>
    <col min="1287" max="1287" width="22.85546875" style="1" bestFit="1" customWidth="1"/>
    <col min="1288" max="1288" width="7.140625" style="1" bestFit="1" customWidth="1"/>
    <col min="1289" max="1537" width="11.42578125" style="1"/>
    <col min="1538" max="1538" width="8.85546875" style="1" bestFit="1" customWidth="1"/>
    <col min="1539" max="1539" width="8.28515625" style="1" bestFit="1" customWidth="1"/>
    <col min="1540" max="1540" width="23.5703125" style="1" bestFit="1" customWidth="1"/>
    <col min="1541" max="1542" width="5.7109375" style="1" customWidth="1"/>
    <col min="1543" max="1543" width="22.85546875" style="1" bestFit="1" customWidth="1"/>
    <col min="1544" max="1544" width="7.140625" style="1" bestFit="1" customWidth="1"/>
    <col min="1545" max="1793" width="11.42578125" style="1"/>
    <col min="1794" max="1794" width="8.85546875" style="1" bestFit="1" customWidth="1"/>
    <col min="1795" max="1795" width="8.28515625" style="1" bestFit="1" customWidth="1"/>
    <col min="1796" max="1796" width="23.5703125" style="1" bestFit="1" customWidth="1"/>
    <col min="1797" max="1798" width="5.7109375" style="1" customWidth="1"/>
    <col min="1799" max="1799" width="22.85546875" style="1" bestFit="1" customWidth="1"/>
    <col min="1800" max="1800" width="7.140625" style="1" bestFit="1" customWidth="1"/>
    <col min="1801" max="2049" width="11.42578125" style="1"/>
    <col min="2050" max="2050" width="8.85546875" style="1" bestFit="1" customWidth="1"/>
    <col min="2051" max="2051" width="8.28515625" style="1" bestFit="1" customWidth="1"/>
    <col min="2052" max="2052" width="23.5703125" style="1" bestFit="1" customWidth="1"/>
    <col min="2053" max="2054" width="5.7109375" style="1" customWidth="1"/>
    <col min="2055" max="2055" width="22.85546875" style="1" bestFit="1" customWidth="1"/>
    <col min="2056" max="2056" width="7.140625" style="1" bestFit="1" customWidth="1"/>
    <col min="2057" max="2305" width="11.42578125" style="1"/>
    <col min="2306" max="2306" width="8.85546875" style="1" bestFit="1" customWidth="1"/>
    <col min="2307" max="2307" width="8.28515625" style="1" bestFit="1" customWidth="1"/>
    <col min="2308" max="2308" width="23.5703125" style="1" bestFit="1" customWidth="1"/>
    <col min="2309" max="2310" width="5.7109375" style="1" customWidth="1"/>
    <col min="2311" max="2311" width="22.85546875" style="1" bestFit="1" customWidth="1"/>
    <col min="2312" max="2312" width="7.140625" style="1" bestFit="1" customWidth="1"/>
    <col min="2313" max="2561" width="11.42578125" style="1"/>
    <col min="2562" max="2562" width="8.85546875" style="1" bestFit="1" customWidth="1"/>
    <col min="2563" max="2563" width="8.28515625" style="1" bestFit="1" customWidth="1"/>
    <col min="2564" max="2564" width="23.5703125" style="1" bestFit="1" customWidth="1"/>
    <col min="2565" max="2566" width="5.7109375" style="1" customWidth="1"/>
    <col min="2567" max="2567" width="22.85546875" style="1" bestFit="1" customWidth="1"/>
    <col min="2568" max="2568" width="7.140625" style="1" bestFit="1" customWidth="1"/>
    <col min="2569" max="2817" width="11.42578125" style="1"/>
    <col min="2818" max="2818" width="8.85546875" style="1" bestFit="1" customWidth="1"/>
    <col min="2819" max="2819" width="8.28515625" style="1" bestFit="1" customWidth="1"/>
    <col min="2820" max="2820" width="23.5703125" style="1" bestFit="1" customWidth="1"/>
    <col min="2821" max="2822" width="5.7109375" style="1" customWidth="1"/>
    <col min="2823" max="2823" width="22.85546875" style="1" bestFit="1" customWidth="1"/>
    <col min="2824" max="2824" width="7.140625" style="1" bestFit="1" customWidth="1"/>
    <col min="2825" max="3073" width="11.42578125" style="1"/>
    <col min="3074" max="3074" width="8.85546875" style="1" bestFit="1" customWidth="1"/>
    <col min="3075" max="3075" width="8.28515625" style="1" bestFit="1" customWidth="1"/>
    <col min="3076" max="3076" width="23.5703125" style="1" bestFit="1" customWidth="1"/>
    <col min="3077" max="3078" width="5.7109375" style="1" customWidth="1"/>
    <col min="3079" max="3079" width="22.85546875" style="1" bestFit="1" customWidth="1"/>
    <col min="3080" max="3080" width="7.140625" style="1" bestFit="1" customWidth="1"/>
    <col min="3081" max="3329" width="11.42578125" style="1"/>
    <col min="3330" max="3330" width="8.85546875" style="1" bestFit="1" customWidth="1"/>
    <col min="3331" max="3331" width="8.28515625" style="1" bestFit="1" customWidth="1"/>
    <col min="3332" max="3332" width="23.5703125" style="1" bestFit="1" customWidth="1"/>
    <col min="3333" max="3334" width="5.7109375" style="1" customWidth="1"/>
    <col min="3335" max="3335" width="22.85546875" style="1" bestFit="1" customWidth="1"/>
    <col min="3336" max="3336" width="7.140625" style="1" bestFit="1" customWidth="1"/>
    <col min="3337" max="3585" width="11.42578125" style="1"/>
    <col min="3586" max="3586" width="8.85546875" style="1" bestFit="1" customWidth="1"/>
    <col min="3587" max="3587" width="8.28515625" style="1" bestFit="1" customWidth="1"/>
    <col min="3588" max="3588" width="23.5703125" style="1" bestFit="1" customWidth="1"/>
    <col min="3589" max="3590" width="5.7109375" style="1" customWidth="1"/>
    <col min="3591" max="3591" width="22.85546875" style="1" bestFit="1" customWidth="1"/>
    <col min="3592" max="3592" width="7.140625" style="1" bestFit="1" customWidth="1"/>
    <col min="3593" max="3841" width="11.42578125" style="1"/>
    <col min="3842" max="3842" width="8.85546875" style="1" bestFit="1" customWidth="1"/>
    <col min="3843" max="3843" width="8.28515625" style="1" bestFit="1" customWidth="1"/>
    <col min="3844" max="3844" width="23.5703125" style="1" bestFit="1" customWidth="1"/>
    <col min="3845" max="3846" width="5.7109375" style="1" customWidth="1"/>
    <col min="3847" max="3847" width="22.85546875" style="1" bestFit="1" customWidth="1"/>
    <col min="3848" max="3848" width="7.140625" style="1" bestFit="1" customWidth="1"/>
    <col min="3849" max="4097" width="11.42578125" style="1"/>
    <col min="4098" max="4098" width="8.85546875" style="1" bestFit="1" customWidth="1"/>
    <col min="4099" max="4099" width="8.28515625" style="1" bestFit="1" customWidth="1"/>
    <col min="4100" max="4100" width="23.5703125" style="1" bestFit="1" customWidth="1"/>
    <col min="4101" max="4102" width="5.7109375" style="1" customWidth="1"/>
    <col min="4103" max="4103" width="22.85546875" style="1" bestFit="1" customWidth="1"/>
    <col min="4104" max="4104" width="7.140625" style="1" bestFit="1" customWidth="1"/>
    <col min="4105" max="4353" width="11.42578125" style="1"/>
    <col min="4354" max="4354" width="8.85546875" style="1" bestFit="1" customWidth="1"/>
    <col min="4355" max="4355" width="8.28515625" style="1" bestFit="1" customWidth="1"/>
    <col min="4356" max="4356" width="23.5703125" style="1" bestFit="1" customWidth="1"/>
    <col min="4357" max="4358" width="5.7109375" style="1" customWidth="1"/>
    <col min="4359" max="4359" width="22.85546875" style="1" bestFit="1" customWidth="1"/>
    <col min="4360" max="4360" width="7.140625" style="1" bestFit="1" customWidth="1"/>
    <col min="4361" max="4609" width="11.42578125" style="1"/>
    <col min="4610" max="4610" width="8.85546875" style="1" bestFit="1" customWidth="1"/>
    <col min="4611" max="4611" width="8.28515625" style="1" bestFit="1" customWidth="1"/>
    <col min="4612" max="4612" width="23.5703125" style="1" bestFit="1" customWidth="1"/>
    <col min="4613" max="4614" width="5.7109375" style="1" customWidth="1"/>
    <col min="4615" max="4615" width="22.85546875" style="1" bestFit="1" customWidth="1"/>
    <col min="4616" max="4616" width="7.140625" style="1" bestFit="1" customWidth="1"/>
    <col min="4617" max="4865" width="11.42578125" style="1"/>
    <col min="4866" max="4866" width="8.85546875" style="1" bestFit="1" customWidth="1"/>
    <col min="4867" max="4867" width="8.28515625" style="1" bestFit="1" customWidth="1"/>
    <col min="4868" max="4868" width="23.5703125" style="1" bestFit="1" customWidth="1"/>
    <col min="4869" max="4870" width="5.7109375" style="1" customWidth="1"/>
    <col min="4871" max="4871" width="22.85546875" style="1" bestFit="1" customWidth="1"/>
    <col min="4872" max="4872" width="7.140625" style="1" bestFit="1" customWidth="1"/>
    <col min="4873" max="5121" width="11.42578125" style="1"/>
    <col min="5122" max="5122" width="8.85546875" style="1" bestFit="1" customWidth="1"/>
    <col min="5123" max="5123" width="8.28515625" style="1" bestFit="1" customWidth="1"/>
    <col min="5124" max="5124" width="23.5703125" style="1" bestFit="1" customWidth="1"/>
    <col min="5125" max="5126" width="5.7109375" style="1" customWidth="1"/>
    <col min="5127" max="5127" width="22.85546875" style="1" bestFit="1" customWidth="1"/>
    <col min="5128" max="5128" width="7.140625" style="1" bestFit="1" customWidth="1"/>
    <col min="5129" max="5377" width="11.42578125" style="1"/>
    <col min="5378" max="5378" width="8.85546875" style="1" bestFit="1" customWidth="1"/>
    <col min="5379" max="5379" width="8.28515625" style="1" bestFit="1" customWidth="1"/>
    <col min="5380" max="5380" width="23.5703125" style="1" bestFit="1" customWidth="1"/>
    <col min="5381" max="5382" width="5.7109375" style="1" customWidth="1"/>
    <col min="5383" max="5383" width="22.85546875" style="1" bestFit="1" customWidth="1"/>
    <col min="5384" max="5384" width="7.140625" style="1" bestFit="1" customWidth="1"/>
    <col min="5385" max="5633" width="11.42578125" style="1"/>
    <col min="5634" max="5634" width="8.85546875" style="1" bestFit="1" customWidth="1"/>
    <col min="5635" max="5635" width="8.28515625" style="1" bestFit="1" customWidth="1"/>
    <col min="5636" max="5636" width="23.5703125" style="1" bestFit="1" customWidth="1"/>
    <col min="5637" max="5638" width="5.7109375" style="1" customWidth="1"/>
    <col min="5639" max="5639" width="22.85546875" style="1" bestFit="1" customWidth="1"/>
    <col min="5640" max="5640" width="7.140625" style="1" bestFit="1" customWidth="1"/>
    <col min="5641" max="5889" width="11.42578125" style="1"/>
    <col min="5890" max="5890" width="8.85546875" style="1" bestFit="1" customWidth="1"/>
    <col min="5891" max="5891" width="8.28515625" style="1" bestFit="1" customWidth="1"/>
    <col min="5892" max="5892" width="23.5703125" style="1" bestFit="1" customWidth="1"/>
    <col min="5893" max="5894" width="5.7109375" style="1" customWidth="1"/>
    <col min="5895" max="5895" width="22.85546875" style="1" bestFit="1" customWidth="1"/>
    <col min="5896" max="5896" width="7.140625" style="1" bestFit="1" customWidth="1"/>
    <col min="5897" max="6145" width="11.42578125" style="1"/>
    <col min="6146" max="6146" width="8.85546875" style="1" bestFit="1" customWidth="1"/>
    <col min="6147" max="6147" width="8.28515625" style="1" bestFit="1" customWidth="1"/>
    <col min="6148" max="6148" width="23.5703125" style="1" bestFit="1" customWidth="1"/>
    <col min="6149" max="6150" width="5.7109375" style="1" customWidth="1"/>
    <col min="6151" max="6151" width="22.85546875" style="1" bestFit="1" customWidth="1"/>
    <col min="6152" max="6152" width="7.140625" style="1" bestFit="1" customWidth="1"/>
    <col min="6153" max="6401" width="11.42578125" style="1"/>
    <col min="6402" max="6402" width="8.85546875" style="1" bestFit="1" customWidth="1"/>
    <col min="6403" max="6403" width="8.28515625" style="1" bestFit="1" customWidth="1"/>
    <col min="6404" max="6404" width="23.5703125" style="1" bestFit="1" customWidth="1"/>
    <col min="6405" max="6406" width="5.7109375" style="1" customWidth="1"/>
    <col min="6407" max="6407" width="22.85546875" style="1" bestFit="1" customWidth="1"/>
    <col min="6408" max="6408" width="7.140625" style="1" bestFit="1" customWidth="1"/>
    <col min="6409" max="6657" width="11.42578125" style="1"/>
    <col min="6658" max="6658" width="8.85546875" style="1" bestFit="1" customWidth="1"/>
    <col min="6659" max="6659" width="8.28515625" style="1" bestFit="1" customWidth="1"/>
    <col min="6660" max="6660" width="23.5703125" style="1" bestFit="1" customWidth="1"/>
    <col min="6661" max="6662" width="5.7109375" style="1" customWidth="1"/>
    <col min="6663" max="6663" width="22.85546875" style="1" bestFit="1" customWidth="1"/>
    <col min="6664" max="6664" width="7.140625" style="1" bestFit="1" customWidth="1"/>
    <col min="6665" max="6913" width="11.42578125" style="1"/>
    <col min="6914" max="6914" width="8.85546875" style="1" bestFit="1" customWidth="1"/>
    <col min="6915" max="6915" width="8.28515625" style="1" bestFit="1" customWidth="1"/>
    <col min="6916" max="6916" width="23.5703125" style="1" bestFit="1" customWidth="1"/>
    <col min="6917" max="6918" width="5.7109375" style="1" customWidth="1"/>
    <col min="6919" max="6919" width="22.85546875" style="1" bestFit="1" customWidth="1"/>
    <col min="6920" max="6920" width="7.140625" style="1" bestFit="1" customWidth="1"/>
    <col min="6921" max="7169" width="11.42578125" style="1"/>
    <col min="7170" max="7170" width="8.85546875" style="1" bestFit="1" customWidth="1"/>
    <col min="7171" max="7171" width="8.28515625" style="1" bestFit="1" customWidth="1"/>
    <col min="7172" max="7172" width="23.5703125" style="1" bestFit="1" customWidth="1"/>
    <col min="7173" max="7174" width="5.7109375" style="1" customWidth="1"/>
    <col min="7175" max="7175" width="22.85546875" style="1" bestFit="1" customWidth="1"/>
    <col min="7176" max="7176" width="7.140625" style="1" bestFit="1" customWidth="1"/>
    <col min="7177" max="7425" width="11.42578125" style="1"/>
    <col min="7426" max="7426" width="8.85546875" style="1" bestFit="1" customWidth="1"/>
    <col min="7427" max="7427" width="8.28515625" style="1" bestFit="1" customWidth="1"/>
    <col min="7428" max="7428" width="23.5703125" style="1" bestFit="1" customWidth="1"/>
    <col min="7429" max="7430" width="5.7109375" style="1" customWidth="1"/>
    <col min="7431" max="7431" width="22.85546875" style="1" bestFit="1" customWidth="1"/>
    <col min="7432" max="7432" width="7.140625" style="1" bestFit="1" customWidth="1"/>
    <col min="7433" max="7681" width="11.42578125" style="1"/>
    <col min="7682" max="7682" width="8.85546875" style="1" bestFit="1" customWidth="1"/>
    <col min="7683" max="7683" width="8.28515625" style="1" bestFit="1" customWidth="1"/>
    <col min="7684" max="7684" width="23.5703125" style="1" bestFit="1" customWidth="1"/>
    <col min="7685" max="7686" width="5.7109375" style="1" customWidth="1"/>
    <col min="7687" max="7687" width="22.85546875" style="1" bestFit="1" customWidth="1"/>
    <col min="7688" max="7688" width="7.140625" style="1" bestFit="1" customWidth="1"/>
    <col min="7689" max="7937" width="11.42578125" style="1"/>
    <col min="7938" max="7938" width="8.85546875" style="1" bestFit="1" customWidth="1"/>
    <col min="7939" max="7939" width="8.28515625" style="1" bestFit="1" customWidth="1"/>
    <col min="7940" max="7940" width="23.5703125" style="1" bestFit="1" customWidth="1"/>
    <col min="7941" max="7942" width="5.7109375" style="1" customWidth="1"/>
    <col min="7943" max="7943" width="22.85546875" style="1" bestFit="1" customWidth="1"/>
    <col min="7944" max="7944" width="7.140625" style="1" bestFit="1" customWidth="1"/>
    <col min="7945" max="8193" width="11.42578125" style="1"/>
    <col min="8194" max="8194" width="8.85546875" style="1" bestFit="1" customWidth="1"/>
    <col min="8195" max="8195" width="8.28515625" style="1" bestFit="1" customWidth="1"/>
    <col min="8196" max="8196" width="23.5703125" style="1" bestFit="1" customWidth="1"/>
    <col min="8197" max="8198" width="5.7109375" style="1" customWidth="1"/>
    <col min="8199" max="8199" width="22.85546875" style="1" bestFit="1" customWidth="1"/>
    <col min="8200" max="8200" width="7.140625" style="1" bestFit="1" customWidth="1"/>
    <col min="8201" max="8449" width="11.42578125" style="1"/>
    <col min="8450" max="8450" width="8.85546875" style="1" bestFit="1" customWidth="1"/>
    <col min="8451" max="8451" width="8.28515625" style="1" bestFit="1" customWidth="1"/>
    <col min="8452" max="8452" width="23.5703125" style="1" bestFit="1" customWidth="1"/>
    <col min="8453" max="8454" width="5.7109375" style="1" customWidth="1"/>
    <col min="8455" max="8455" width="22.85546875" style="1" bestFit="1" customWidth="1"/>
    <col min="8456" max="8456" width="7.140625" style="1" bestFit="1" customWidth="1"/>
    <col min="8457" max="8705" width="11.42578125" style="1"/>
    <col min="8706" max="8706" width="8.85546875" style="1" bestFit="1" customWidth="1"/>
    <col min="8707" max="8707" width="8.28515625" style="1" bestFit="1" customWidth="1"/>
    <col min="8708" max="8708" width="23.5703125" style="1" bestFit="1" customWidth="1"/>
    <col min="8709" max="8710" width="5.7109375" style="1" customWidth="1"/>
    <col min="8711" max="8711" width="22.85546875" style="1" bestFit="1" customWidth="1"/>
    <col min="8712" max="8712" width="7.140625" style="1" bestFit="1" customWidth="1"/>
    <col min="8713" max="8961" width="11.42578125" style="1"/>
    <col min="8962" max="8962" width="8.85546875" style="1" bestFit="1" customWidth="1"/>
    <col min="8963" max="8963" width="8.28515625" style="1" bestFit="1" customWidth="1"/>
    <col min="8964" max="8964" width="23.5703125" style="1" bestFit="1" customWidth="1"/>
    <col min="8965" max="8966" width="5.7109375" style="1" customWidth="1"/>
    <col min="8967" max="8967" width="22.85546875" style="1" bestFit="1" customWidth="1"/>
    <col min="8968" max="8968" width="7.140625" style="1" bestFit="1" customWidth="1"/>
    <col min="8969" max="9217" width="11.42578125" style="1"/>
    <col min="9218" max="9218" width="8.85546875" style="1" bestFit="1" customWidth="1"/>
    <col min="9219" max="9219" width="8.28515625" style="1" bestFit="1" customWidth="1"/>
    <col min="9220" max="9220" width="23.5703125" style="1" bestFit="1" customWidth="1"/>
    <col min="9221" max="9222" width="5.7109375" style="1" customWidth="1"/>
    <col min="9223" max="9223" width="22.85546875" style="1" bestFit="1" customWidth="1"/>
    <col min="9224" max="9224" width="7.140625" style="1" bestFit="1" customWidth="1"/>
    <col min="9225" max="9473" width="11.42578125" style="1"/>
    <col min="9474" max="9474" width="8.85546875" style="1" bestFit="1" customWidth="1"/>
    <col min="9475" max="9475" width="8.28515625" style="1" bestFit="1" customWidth="1"/>
    <col min="9476" max="9476" width="23.5703125" style="1" bestFit="1" customWidth="1"/>
    <col min="9477" max="9478" width="5.7109375" style="1" customWidth="1"/>
    <col min="9479" max="9479" width="22.85546875" style="1" bestFit="1" customWidth="1"/>
    <col min="9480" max="9480" width="7.140625" style="1" bestFit="1" customWidth="1"/>
    <col min="9481" max="9729" width="11.42578125" style="1"/>
    <col min="9730" max="9730" width="8.85546875" style="1" bestFit="1" customWidth="1"/>
    <col min="9731" max="9731" width="8.28515625" style="1" bestFit="1" customWidth="1"/>
    <col min="9732" max="9732" width="23.5703125" style="1" bestFit="1" customWidth="1"/>
    <col min="9733" max="9734" width="5.7109375" style="1" customWidth="1"/>
    <col min="9735" max="9735" width="22.85546875" style="1" bestFit="1" customWidth="1"/>
    <col min="9736" max="9736" width="7.140625" style="1" bestFit="1" customWidth="1"/>
    <col min="9737" max="9985" width="11.42578125" style="1"/>
    <col min="9986" max="9986" width="8.85546875" style="1" bestFit="1" customWidth="1"/>
    <col min="9987" max="9987" width="8.28515625" style="1" bestFit="1" customWidth="1"/>
    <col min="9988" max="9988" width="23.5703125" style="1" bestFit="1" customWidth="1"/>
    <col min="9989" max="9990" width="5.7109375" style="1" customWidth="1"/>
    <col min="9991" max="9991" width="22.85546875" style="1" bestFit="1" customWidth="1"/>
    <col min="9992" max="9992" width="7.140625" style="1" bestFit="1" customWidth="1"/>
    <col min="9993" max="10241" width="11.42578125" style="1"/>
    <col min="10242" max="10242" width="8.85546875" style="1" bestFit="1" customWidth="1"/>
    <col min="10243" max="10243" width="8.28515625" style="1" bestFit="1" customWidth="1"/>
    <col min="10244" max="10244" width="23.5703125" style="1" bestFit="1" customWidth="1"/>
    <col min="10245" max="10246" width="5.7109375" style="1" customWidth="1"/>
    <col min="10247" max="10247" width="22.85546875" style="1" bestFit="1" customWidth="1"/>
    <col min="10248" max="10248" width="7.140625" style="1" bestFit="1" customWidth="1"/>
    <col min="10249" max="10497" width="11.42578125" style="1"/>
    <col min="10498" max="10498" width="8.85546875" style="1" bestFit="1" customWidth="1"/>
    <col min="10499" max="10499" width="8.28515625" style="1" bestFit="1" customWidth="1"/>
    <col min="10500" max="10500" width="23.5703125" style="1" bestFit="1" customWidth="1"/>
    <col min="10501" max="10502" width="5.7109375" style="1" customWidth="1"/>
    <col min="10503" max="10503" width="22.85546875" style="1" bestFit="1" customWidth="1"/>
    <col min="10504" max="10504" width="7.140625" style="1" bestFit="1" customWidth="1"/>
    <col min="10505" max="10753" width="11.42578125" style="1"/>
    <col min="10754" max="10754" width="8.85546875" style="1" bestFit="1" customWidth="1"/>
    <col min="10755" max="10755" width="8.28515625" style="1" bestFit="1" customWidth="1"/>
    <col min="10756" max="10756" width="23.5703125" style="1" bestFit="1" customWidth="1"/>
    <col min="10757" max="10758" width="5.7109375" style="1" customWidth="1"/>
    <col min="10759" max="10759" width="22.85546875" style="1" bestFit="1" customWidth="1"/>
    <col min="10760" max="10760" width="7.140625" style="1" bestFit="1" customWidth="1"/>
    <col min="10761" max="11009" width="11.42578125" style="1"/>
    <col min="11010" max="11010" width="8.85546875" style="1" bestFit="1" customWidth="1"/>
    <col min="11011" max="11011" width="8.28515625" style="1" bestFit="1" customWidth="1"/>
    <col min="11012" max="11012" width="23.5703125" style="1" bestFit="1" customWidth="1"/>
    <col min="11013" max="11014" width="5.7109375" style="1" customWidth="1"/>
    <col min="11015" max="11015" width="22.85546875" style="1" bestFit="1" customWidth="1"/>
    <col min="11016" max="11016" width="7.140625" style="1" bestFit="1" customWidth="1"/>
    <col min="11017" max="11265" width="11.42578125" style="1"/>
    <col min="11266" max="11266" width="8.85546875" style="1" bestFit="1" customWidth="1"/>
    <col min="11267" max="11267" width="8.28515625" style="1" bestFit="1" customWidth="1"/>
    <col min="11268" max="11268" width="23.5703125" style="1" bestFit="1" customWidth="1"/>
    <col min="11269" max="11270" width="5.7109375" style="1" customWidth="1"/>
    <col min="11271" max="11271" width="22.85546875" style="1" bestFit="1" customWidth="1"/>
    <col min="11272" max="11272" width="7.140625" style="1" bestFit="1" customWidth="1"/>
    <col min="11273" max="11521" width="11.42578125" style="1"/>
    <col min="11522" max="11522" width="8.85546875" style="1" bestFit="1" customWidth="1"/>
    <col min="11523" max="11523" width="8.28515625" style="1" bestFit="1" customWidth="1"/>
    <col min="11524" max="11524" width="23.5703125" style="1" bestFit="1" customWidth="1"/>
    <col min="11525" max="11526" width="5.7109375" style="1" customWidth="1"/>
    <col min="11527" max="11527" width="22.85546875" style="1" bestFit="1" customWidth="1"/>
    <col min="11528" max="11528" width="7.140625" style="1" bestFit="1" customWidth="1"/>
    <col min="11529" max="11777" width="11.42578125" style="1"/>
    <col min="11778" max="11778" width="8.85546875" style="1" bestFit="1" customWidth="1"/>
    <col min="11779" max="11779" width="8.28515625" style="1" bestFit="1" customWidth="1"/>
    <col min="11780" max="11780" width="23.5703125" style="1" bestFit="1" customWidth="1"/>
    <col min="11781" max="11782" width="5.7109375" style="1" customWidth="1"/>
    <col min="11783" max="11783" width="22.85546875" style="1" bestFit="1" customWidth="1"/>
    <col min="11784" max="11784" width="7.140625" style="1" bestFit="1" customWidth="1"/>
    <col min="11785" max="12033" width="11.42578125" style="1"/>
    <col min="12034" max="12034" width="8.85546875" style="1" bestFit="1" customWidth="1"/>
    <col min="12035" max="12035" width="8.28515625" style="1" bestFit="1" customWidth="1"/>
    <col min="12036" max="12036" width="23.5703125" style="1" bestFit="1" customWidth="1"/>
    <col min="12037" max="12038" width="5.7109375" style="1" customWidth="1"/>
    <col min="12039" max="12039" width="22.85546875" style="1" bestFit="1" customWidth="1"/>
    <col min="12040" max="12040" width="7.140625" style="1" bestFit="1" customWidth="1"/>
    <col min="12041" max="12289" width="11.42578125" style="1"/>
    <col min="12290" max="12290" width="8.85546875" style="1" bestFit="1" customWidth="1"/>
    <col min="12291" max="12291" width="8.28515625" style="1" bestFit="1" customWidth="1"/>
    <col min="12292" max="12292" width="23.5703125" style="1" bestFit="1" customWidth="1"/>
    <col min="12293" max="12294" width="5.7109375" style="1" customWidth="1"/>
    <col min="12295" max="12295" width="22.85546875" style="1" bestFit="1" customWidth="1"/>
    <col min="12296" max="12296" width="7.140625" style="1" bestFit="1" customWidth="1"/>
    <col min="12297" max="12545" width="11.42578125" style="1"/>
    <col min="12546" max="12546" width="8.85546875" style="1" bestFit="1" customWidth="1"/>
    <col min="12547" max="12547" width="8.28515625" style="1" bestFit="1" customWidth="1"/>
    <col min="12548" max="12548" width="23.5703125" style="1" bestFit="1" customWidth="1"/>
    <col min="12549" max="12550" width="5.7109375" style="1" customWidth="1"/>
    <col min="12551" max="12551" width="22.85546875" style="1" bestFit="1" customWidth="1"/>
    <col min="12552" max="12552" width="7.140625" style="1" bestFit="1" customWidth="1"/>
    <col min="12553" max="12801" width="11.42578125" style="1"/>
    <col min="12802" max="12802" width="8.85546875" style="1" bestFit="1" customWidth="1"/>
    <col min="12803" max="12803" width="8.28515625" style="1" bestFit="1" customWidth="1"/>
    <col min="12804" max="12804" width="23.5703125" style="1" bestFit="1" customWidth="1"/>
    <col min="12805" max="12806" width="5.7109375" style="1" customWidth="1"/>
    <col min="12807" max="12807" width="22.85546875" style="1" bestFit="1" customWidth="1"/>
    <col min="12808" max="12808" width="7.140625" style="1" bestFit="1" customWidth="1"/>
    <col min="12809" max="13057" width="11.42578125" style="1"/>
    <col min="13058" max="13058" width="8.85546875" style="1" bestFit="1" customWidth="1"/>
    <col min="13059" max="13059" width="8.28515625" style="1" bestFit="1" customWidth="1"/>
    <col min="13060" max="13060" width="23.5703125" style="1" bestFit="1" customWidth="1"/>
    <col min="13061" max="13062" width="5.7109375" style="1" customWidth="1"/>
    <col min="13063" max="13063" width="22.85546875" style="1" bestFit="1" customWidth="1"/>
    <col min="13064" max="13064" width="7.140625" style="1" bestFit="1" customWidth="1"/>
    <col min="13065" max="13313" width="11.42578125" style="1"/>
    <col min="13314" max="13314" width="8.85546875" style="1" bestFit="1" customWidth="1"/>
    <col min="13315" max="13315" width="8.28515625" style="1" bestFit="1" customWidth="1"/>
    <col min="13316" max="13316" width="23.5703125" style="1" bestFit="1" customWidth="1"/>
    <col min="13317" max="13318" width="5.7109375" style="1" customWidth="1"/>
    <col min="13319" max="13319" width="22.85546875" style="1" bestFit="1" customWidth="1"/>
    <col min="13320" max="13320" width="7.140625" style="1" bestFit="1" customWidth="1"/>
    <col min="13321" max="13569" width="11.42578125" style="1"/>
    <col min="13570" max="13570" width="8.85546875" style="1" bestFit="1" customWidth="1"/>
    <col min="13571" max="13571" width="8.28515625" style="1" bestFit="1" customWidth="1"/>
    <col min="13572" max="13572" width="23.5703125" style="1" bestFit="1" customWidth="1"/>
    <col min="13573" max="13574" width="5.7109375" style="1" customWidth="1"/>
    <col min="13575" max="13575" width="22.85546875" style="1" bestFit="1" customWidth="1"/>
    <col min="13576" max="13576" width="7.140625" style="1" bestFit="1" customWidth="1"/>
    <col min="13577" max="13825" width="11.42578125" style="1"/>
    <col min="13826" max="13826" width="8.85546875" style="1" bestFit="1" customWidth="1"/>
    <col min="13827" max="13827" width="8.28515625" style="1" bestFit="1" customWidth="1"/>
    <col min="13828" max="13828" width="23.5703125" style="1" bestFit="1" customWidth="1"/>
    <col min="13829" max="13830" width="5.7109375" style="1" customWidth="1"/>
    <col min="13831" max="13831" width="22.85546875" style="1" bestFit="1" customWidth="1"/>
    <col min="13832" max="13832" width="7.140625" style="1" bestFit="1" customWidth="1"/>
    <col min="13833" max="14081" width="11.42578125" style="1"/>
    <col min="14082" max="14082" width="8.85546875" style="1" bestFit="1" customWidth="1"/>
    <col min="14083" max="14083" width="8.28515625" style="1" bestFit="1" customWidth="1"/>
    <col min="14084" max="14084" width="23.5703125" style="1" bestFit="1" customWidth="1"/>
    <col min="14085" max="14086" width="5.7109375" style="1" customWidth="1"/>
    <col min="14087" max="14087" width="22.85546875" style="1" bestFit="1" customWidth="1"/>
    <col min="14088" max="14088" width="7.140625" style="1" bestFit="1" customWidth="1"/>
    <col min="14089" max="14337" width="11.42578125" style="1"/>
    <col min="14338" max="14338" width="8.85546875" style="1" bestFit="1" customWidth="1"/>
    <col min="14339" max="14339" width="8.28515625" style="1" bestFit="1" customWidth="1"/>
    <col min="14340" max="14340" width="23.5703125" style="1" bestFit="1" customWidth="1"/>
    <col min="14341" max="14342" width="5.7109375" style="1" customWidth="1"/>
    <col min="14343" max="14343" width="22.85546875" style="1" bestFit="1" customWidth="1"/>
    <col min="14344" max="14344" width="7.140625" style="1" bestFit="1" customWidth="1"/>
    <col min="14345" max="14593" width="11.42578125" style="1"/>
    <col min="14594" max="14594" width="8.85546875" style="1" bestFit="1" customWidth="1"/>
    <col min="14595" max="14595" width="8.28515625" style="1" bestFit="1" customWidth="1"/>
    <col min="14596" max="14596" width="23.5703125" style="1" bestFit="1" customWidth="1"/>
    <col min="14597" max="14598" width="5.7109375" style="1" customWidth="1"/>
    <col min="14599" max="14599" width="22.85546875" style="1" bestFit="1" customWidth="1"/>
    <col min="14600" max="14600" width="7.140625" style="1" bestFit="1" customWidth="1"/>
    <col min="14601" max="14849" width="11.42578125" style="1"/>
    <col min="14850" max="14850" width="8.85546875" style="1" bestFit="1" customWidth="1"/>
    <col min="14851" max="14851" width="8.28515625" style="1" bestFit="1" customWidth="1"/>
    <col min="14852" max="14852" width="23.5703125" style="1" bestFit="1" customWidth="1"/>
    <col min="14853" max="14854" width="5.7109375" style="1" customWidth="1"/>
    <col min="14855" max="14855" width="22.85546875" style="1" bestFit="1" customWidth="1"/>
    <col min="14856" max="14856" width="7.140625" style="1" bestFit="1" customWidth="1"/>
    <col min="14857" max="15105" width="11.42578125" style="1"/>
    <col min="15106" max="15106" width="8.85546875" style="1" bestFit="1" customWidth="1"/>
    <col min="15107" max="15107" width="8.28515625" style="1" bestFit="1" customWidth="1"/>
    <col min="15108" max="15108" width="23.5703125" style="1" bestFit="1" customWidth="1"/>
    <col min="15109" max="15110" width="5.7109375" style="1" customWidth="1"/>
    <col min="15111" max="15111" width="22.85546875" style="1" bestFit="1" customWidth="1"/>
    <col min="15112" max="15112" width="7.140625" style="1" bestFit="1" customWidth="1"/>
    <col min="15113" max="15361" width="11.42578125" style="1"/>
    <col min="15362" max="15362" width="8.85546875" style="1" bestFit="1" customWidth="1"/>
    <col min="15363" max="15363" width="8.28515625" style="1" bestFit="1" customWidth="1"/>
    <col min="15364" max="15364" width="23.5703125" style="1" bestFit="1" customWidth="1"/>
    <col min="15365" max="15366" width="5.7109375" style="1" customWidth="1"/>
    <col min="15367" max="15367" width="22.85546875" style="1" bestFit="1" customWidth="1"/>
    <col min="15368" max="15368" width="7.140625" style="1" bestFit="1" customWidth="1"/>
    <col min="15369" max="15617" width="11.42578125" style="1"/>
    <col min="15618" max="15618" width="8.85546875" style="1" bestFit="1" customWidth="1"/>
    <col min="15619" max="15619" width="8.28515625" style="1" bestFit="1" customWidth="1"/>
    <col min="15620" max="15620" width="23.5703125" style="1" bestFit="1" customWidth="1"/>
    <col min="15621" max="15622" width="5.7109375" style="1" customWidth="1"/>
    <col min="15623" max="15623" width="22.85546875" style="1" bestFit="1" customWidth="1"/>
    <col min="15624" max="15624" width="7.140625" style="1" bestFit="1" customWidth="1"/>
    <col min="15625" max="15873" width="11.42578125" style="1"/>
    <col min="15874" max="15874" width="8.85546875" style="1" bestFit="1" customWidth="1"/>
    <col min="15875" max="15875" width="8.28515625" style="1" bestFit="1" customWidth="1"/>
    <col min="15876" max="15876" width="23.5703125" style="1" bestFit="1" customWidth="1"/>
    <col min="15877" max="15878" width="5.7109375" style="1" customWidth="1"/>
    <col min="15879" max="15879" width="22.85546875" style="1" bestFit="1" customWidth="1"/>
    <col min="15880" max="15880" width="7.140625" style="1" bestFit="1" customWidth="1"/>
    <col min="15881" max="16129" width="11.42578125" style="1"/>
    <col min="16130" max="16130" width="8.85546875" style="1" bestFit="1" customWidth="1"/>
    <col min="16131" max="16131" width="8.28515625" style="1" bestFit="1" customWidth="1"/>
    <col min="16132" max="16132" width="23.5703125" style="1" bestFit="1" customWidth="1"/>
    <col min="16133" max="16134" width="5.7109375" style="1" customWidth="1"/>
    <col min="16135" max="16135" width="22.85546875" style="1" bestFit="1" customWidth="1"/>
    <col min="16136" max="16136" width="7.140625" style="1" bestFit="1" customWidth="1"/>
    <col min="16137" max="16384" width="11.42578125" style="1"/>
  </cols>
  <sheetData>
    <row r="1" spans="1:257" s="5" customFormat="1" ht="16.5" x14ac:dyDescent="0.25">
      <c r="A1" s="50" t="s">
        <v>32</v>
      </c>
      <c r="B1" s="50"/>
      <c r="C1" s="50"/>
      <c r="D1" s="50"/>
      <c r="E1" s="50"/>
      <c r="F1" s="50"/>
      <c r="G1" s="50"/>
      <c r="H1" s="50"/>
      <c r="I1" s="8"/>
      <c r="J1" s="8"/>
      <c r="K1" s="8"/>
    </row>
    <row r="2" spans="1:257" s="5" customFormat="1" ht="16.5" x14ac:dyDescent="0.25">
      <c r="A2" s="51" t="s">
        <v>17</v>
      </c>
      <c r="B2" s="51"/>
      <c r="C2" s="51"/>
      <c r="D2" s="51"/>
      <c r="E2" s="51"/>
      <c r="F2" s="51"/>
      <c r="G2" s="51"/>
      <c r="H2" s="51"/>
      <c r="I2" s="8"/>
      <c r="J2" s="8"/>
      <c r="K2" s="8"/>
    </row>
    <row r="3" spans="1:257" s="5" customFormat="1" ht="15" customHeight="1" x14ac:dyDescent="0.25">
      <c r="A3" s="52" t="s">
        <v>31</v>
      </c>
      <c r="B3" s="52"/>
      <c r="C3" s="52"/>
      <c r="D3" s="52"/>
      <c r="E3" s="52"/>
      <c r="F3" s="52"/>
      <c r="G3" s="52"/>
      <c r="H3" s="52"/>
      <c r="I3" s="9"/>
      <c r="J3" s="9"/>
      <c r="K3" s="9"/>
    </row>
    <row r="4" spans="1:257" s="5" customFormat="1" x14ac:dyDescent="0.25">
      <c r="A4" s="49" t="s">
        <v>33</v>
      </c>
      <c r="B4" s="49"/>
      <c r="C4" s="49"/>
      <c r="D4" s="49"/>
      <c r="E4" s="49"/>
      <c r="F4" s="49"/>
      <c r="G4" s="49"/>
      <c r="H4" s="49"/>
      <c r="I4" s="10"/>
      <c r="J4" s="10"/>
      <c r="K4" s="10"/>
    </row>
    <row r="5" spans="1:257" s="5" customFormat="1" x14ac:dyDescent="0.25">
      <c r="C5" s="10"/>
      <c r="D5" s="10"/>
      <c r="E5" s="10"/>
      <c r="F5" s="10"/>
      <c r="G5" s="10"/>
      <c r="H5" s="10"/>
      <c r="I5" s="10"/>
      <c r="J5" s="10"/>
      <c r="K5" s="10"/>
    </row>
    <row r="6" spans="1:257" x14ac:dyDescent="0.25">
      <c r="A6" s="1" t="s">
        <v>39</v>
      </c>
      <c r="B6" s="26">
        <v>43143</v>
      </c>
      <c r="C6" s="1" t="s">
        <v>65</v>
      </c>
    </row>
    <row r="7" spans="1:257" ht="15" x14ac:dyDescent="0.25">
      <c r="A7" s="27" t="s">
        <v>55</v>
      </c>
      <c r="B7" s="27" t="s">
        <v>51</v>
      </c>
      <c r="C7" s="28" t="s">
        <v>34</v>
      </c>
      <c r="D7" s="28" t="s">
        <v>52</v>
      </c>
      <c r="E7" s="28" t="s">
        <v>53</v>
      </c>
      <c r="F7" s="28" t="s">
        <v>53</v>
      </c>
      <c r="G7" s="28" t="s">
        <v>54</v>
      </c>
      <c r="H7" s="29" t="s">
        <v>56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57" ht="15" x14ac:dyDescent="0.25">
      <c r="A8" s="30" t="s">
        <v>0</v>
      </c>
      <c r="B8" s="30" t="s">
        <v>37</v>
      </c>
      <c r="C8" s="30">
        <v>1</v>
      </c>
      <c r="D8" s="31" t="s">
        <v>41</v>
      </c>
      <c r="E8" s="31">
        <v>2</v>
      </c>
      <c r="F8" s="31">
        <v>1</v>
      </c>
      <c r="G8" s="31" t="s">
        <v>42</v>
      </c>
      <c r="H8" s="31">
        <v>1</v>
      </c>
    </row>
    <row r="9" spans="1:257" ht="15" x14ac:dyDescent="0.25">
      <c r="A9" s="30" t="s">
        <v>0</v>
      </c>
      <c r="B9" s="30" t="s">
        <v>37</v>
      </c>
      <c r="C9" s="30">
        <v>2</v>
      </c>
      <c r="D9" s="31" t="s">
        <v>43</v>
      </c>
      <c r="E9" s="31">
        <v>7</v>
      </c>
      <c r="F9" s="31">
        <v>0</v>
      </c>
      <c r="G9" s="31" t="s">
        <v>44</v>
      </c>
      <c r="H9" s="31">
        <v>2</v>
      </c>
    </row>
    <row r="10" spans="1:257" ht="15" x14ac:dyDescent="0.25">
      <c r="A10" s="30" t="s">
        <v>1</v>
      </c>
      <c r="B10" s="30" t="s">
        <v>37</v>
      </c>
      <c r="C10" s="30">
        <v>3</v>
      </c>
      <c r="D10" s="31" t="s">
        <v>45</v>
      </c>
      <c r="E10" s="31">
        <v>0</v>
      </c>
      <c r="F10" s="31">
        <v>7</v>
      </c>
      <c r="G10" s="31" t="s">
        <v>41</v>
      </c>
      <c r="H10" s="31">
        <v>1</v>
      </c>
    </row>
    <row r="11" spans="1:257" ht="15" x14ac:dyDescent="0.25">
      <c r="A11" s="30" t="s">
        <v>1</v>
      </c>
      <c r="B11" s="30" t="s">
        <v>38</v>
      </c>
      <c r="C11" s="30">
        <v>4</v>
      </c>
      <c r="D11" s="31" t="s">
        <v>46</v>
      </c>
      <c r="E11" s="31">
        <v>4</v>
      </c>
      <c r="F11" s="31">
        <v>1</v>
      </c>
      <c r="G11" s="31" t="s">
        <v>47</v>
      </c>
      <c r="H11" s="31">
        <v>2</v>
      </c>
    </row>
    <row r="12" spans="1:257" ht="15" x14ac:dyDescent="0.25">
      <c r="A12" s="30" t="s">
        <v>2</v>
      </c>
      <c r="B12" s="30" t="s">
        <v>37</v>
      </c>
      <c r="C12" s="30">
        <v>5</v>
      </c>
      <c r="D12" s="31" t="s">
        <v>42</v>
      </c>
      <c r="E12" s="31">
        <v>0</v>
      </c>
      <c r="F12" s="31">
        <v>3</v>
      </c>
      <c r="G12" s="31" t="s">
        <v>43</v>
      </c>
      <c r="H12" s="31">
        <v>1</v>
      </c>
    </row>
    <row r="13" spans="1:257" ht="15" x14ac:dyDescent="0.25">
      <c r="A13" s="30" t="s">
        <v>2</v>
      </c>
      <c r="B13" s="30" t="s">
        <v>38</v>
      </c>
      <c r="C13" s="30">
        <v>6</v>
      </c>
      <c r="D13" s="31" t="s">
        <v>48</v>
      </c>
      <c r="E13" s="31">
        <v>0</v>
      </c>
      <c r="F13" s="31">
        <v>2</v>
      </c>
      <c r="G13" s="31" t="s">
        <v>49</v>
      </c>
      <c r="H13" s="31">
        <v>2</v>
      </c>
    </row>
    <row r="14" spans="1:257" ht="15" x14ac:dyDescent="0.25">
      <c r="A14" s="30" t="s">
        <v>3</v>
      </c>
      <c r="B14" s="30" t="s">
        <v>37</v>
      </c>
      <c r="C14" s="30">
        <v>7</v>
      </c>
      <c r="D14" s="31" t="s">
        <v>44</v>
      </c>
      <c r="E14" s="31">
        <v>3</v>
      </c>
      <c r="F14" s="31">
        <v>1</v>
      </c>
      <c r="G14" s="31" t="s">
        <v>45</v>
      </c>
      <c r="H14" s="31">
        <v>1</v>
      </c>
    </row>
    <row r="15" spans="1:257" ht="15" x14ac:dyDescent="0.25">
      <c r="A15" s="30" t="s">
        <v>3</v>
      </c>
      <c r="B15" s="30" t="s">
        <v>38</v>
      </c>
      <c r="C15" s="30">
        <v>8</v>
      </c>
      <c r="D15" s="31" t="s">
        <v>47</v>
      </c>
      <c r="E15" s="31">
        <v>1</v>
      </c>
      <c r="F15" s="31">
        <v>3</v>
      </c>
      <c r="G15" s="31" t="s">
        <v>48</v>
      </c>
      <c r="H15" s="31">
        <v>2</v>
      </c>
    </row>
    <row r="16" spans="1:257" ht="15" x14ac:dyDescent="0.25">
      <c r="A16" s="30" t="s">
        <v>4</v>
      </c>
      <c r="B16" s="30" t="s">
        <v>37</v>
      </c>
      <c r="C16" s="30">
        <v>9</v>
      </c>
      <c r="D16" s="31" t="s">
        <v>41</v>
      </c>
      <c r="E16" s="31">
        <v>1</v>
      </c>
      <c r="F16" s="31">
        <v>3</v>
      </c>
      <c r="G16" s="31" t="s">
        <v>43</v>
      </c>
      <c r="H16" s="31">
        <v>1</v>
      </c>
    </row>
    <row r="17" spans="1:8" ht="15" x14ac:dyDescent="0.25">
      <c r="A17" s="30" t="s">
        <v>4</v>
      </c>
      <c r="B17" s="30" t="s">
        <v>37</v>
      </c>
      <c r="C17" s="30">
        <v>10</v>
      </c>
      <c r="D17" s="31" t="s">
        <v>42</v>
      </c>
      <c r="E17" s="31">
        <v>4</v>
      </c>
      <c r="F17" s="31">
        <v>2</v>
      </c>
      <c r="G17" s="31" t="s">
        <v>44</v>
      </c>
      <c r="H17" s="31">
        <v>2</v>
      </c>
    </row>
    <row r="18" spans="1:8" ht="15" x14ac:dyDescent="0.25">
      <c r="A18" s="38" t="s">
        <v>5</v>
      </c>
      <c r="B18" s="38"/>
      <c r="C18" s="39"/>
      <c r="D18" s="40" t="s">
        <v>35</v>
      </c>
      <c r="E18" s="40"/>
      <c r="F18" s="40"/>
      <c r="G18" s="40" t="s">
        <v>36</v>
      </c>
      <c r="H18" s="40">
        <v>1</v>
      </c>
    </row>
    <row r="19" spans="1:8" ht="15" x14ac:dyDescent="0.25">
      <c r="A19" s="30" t="s">
        <v>6</v>
      </c>
      <c r="B19" s="30" t="s">
        <v>38</v>
      </c>
      <c r="C19" s="32">
        <v>11</v>
      </c>
      <c r="D19" s="31" t="s">
        <v>46</v>
      </c>
      <c r="E19" s="31">
        <v>2</v>
      </c>
      <c r="F19" s="31">
        <v>3</v>
      </c>
      <c r="G19" s="31" t="s">
        <v>49</v>
      </c>
      <c r="H19" s="31">
        <v>1</v>
      </c>
    </row>
    <row r="20" spans="1:8" ht="15" x14ac:dyDescent="0.25">
      <c r="A20" s="30" t="s">
        <v>6</v>
      </c>
      <c r="B20" s="30" t="s">
        <v>37</v>
      </c>
      <c r="C20" s="32">
        <v>12</v>
      </c>
      <c r="D20" s="31" t="s">
        <v>42</v>
      </c>
      <c r="E20" s="31">
        <v>7</v>
      </c>
      <c r="F20" s="31">
        <v>1</v>
      </c>
      <c r="G20" s="31" t="s">
        <v>45</v>
      </c>
      <c r="H20" s="31">
        <v>2</v>
      </c>
    </row>
    <row r="21" spans="1:8" ht="15" x14ac:dyDescent="0.25">
      <c r="A21" s="30" t="s">
        <v>14</v>
      </c>
      <c r="B21" s="30" t="s">
        <v>38</v>
      </c>
      <c r="C21" s="30">
        <v>13</v>
      </c>
      <c r="D21" s="31" t="s">
        <v>46</v>
      </c>
      <c r="E21" s="31">
        <v>1</v>
      </c>
      <c r="F21" s="31">
        <v>3</v>
      </c>
      <c r="G21" s="31" t="s">
        <v>48</v>
      </c>
      <c r="H21" s="31">
        <v>1</v>
      </c>
    </row>
    <row r="22" spans="1:8" ht="15" x14ac:dyDescent="0.25">
      <c r="A22" s="30" t="s">
        <v>14</v>
      </c>
      <c r="B22" s="30" t="s">
        <v>37</v>
      </c>
      <c r="C22" s="30">
        <v>14</v>
      </c>
      <c r="D22" s="31" t="s">
        <v>41</v>
      </c>
      <c r="E22" s="31">
        <v>1</v>
      </c>
      <c r="F22" s="31">
        <v>0</v>
      </c>
      <c r="G22" s="31" t="s">
        <v>44</v>
      </c>
      <c r="H22" s="31">
        <v>2</v>
      </c>
    </row>
    <row r="23" spans="1:8" ht="15" x14ac:dyDescent="0.25">
      <c r="A23" s="30" t="s">
        <v>15</v>
      </c>
      <c r="B23" s="30" t="s">
        <v>38</v>
      </c>
      <c r="C23" s="30">
        <v>15</v>
      </c>
      <c r="D23" s="31" t="s">
        <v>47</v>
      </c>
      <c r="E23" s="31">
        <v>2</v>
      </c>
      <c r="F23" s="31">
        <v>2</v>
      </c>
      <c r="G23" s="31" t="s">
        <v>49</v>
      </c>
      <c r="H23" s="31">
        <v>1</v>
      </c>
    </row>
    <row r="24" spans="1:8" ht="15.75" thickBot="1" x14ac:dyDescent="0.3">
      <c r="A24" s="43" t="s">
        <v>15</v>
      </c>
      <c r="B24" s="43" t="s">
        <v>37</v>
      </c>
      <c r="C24" s="43">
        <v>16</v>
      </c>
      <c r="D24" s="44" t="s">
        <v>43</v>
      </c>
      <c r="E24" s="44">
        <v>4</v>
      </c>
      <c r="F24" s="44">
        <v>0</v>
      </c>
      <c r="G24" s="44" t="s">
        <v>45</v>
      </c>
      <c r="H24" s="44">
        <v>2</v>
      </c>
    </row>
    <row r="25" spans="1:8" ht="15" x14ac:dyDescent="0.25">
      <c r="A25" s="41" t="s">
        <v>12</v>
      </c>
      <c r="B25" s="41"/>
      <c r="C25" s="41" t="s">
        <v>7</v>
      </c>
      <c r="D25" s="45" t="s">
        <v>57</v>
      </c>
      <c r="E25" s="41">
        <v>2</v>
      </c>
      <c r="F25" s="41">
        <v>1</v>
      </c>
      <c r="G25" s="45" t="s">
        <v>58</v>
      </c>
      <c r="H25" s="42">
        <v>1</v>
      </c>
    </row>
    <row r="26" spans="1:8" ht="15" x14ac:dyDescent="0.25">
      <c r="A26" s="30" t="s">
        <v>12</v>
      </c>
      <c r="B26" s="30"/>
      <c r="C26" s="30" t="s">
        <v>8</v>
      </c>
      <c r="D26" s="46" t="s">
        <v>59</v>
      </c>
      <c r="E26" s="30">
        <v>1</v>
      </c>
      <c r="F26" s="30">
        <v>0</v>
      </c>
      <c r="G26" s="46" t="s">
        <v>60</v>
      </c>
      <c r="H26" s="31">
        <v>2</v>
      </c>
    </row>
    <row r="27" spans="1:8" ht="15" x14ac:dyDescent="0.25">
      <c r="A27" s="30" t="s">
        <v>13</v>
      </c>
      <c r="B27" s="30"/>
      <c r="C27" s="30" t="s">
        <v>9</v>
      </c>
      <c r="D27" s="55" t="s">
        <v>62</v>
      </c>
      <c r="E27" s="30">
        <v>5</v>
      </c>
      <c r="F27" s="30">
        <v>3</v>
      </c>
      <c r="G27" s="46" t="s">
        <v>64</v>
      </c>
      <c r="H27" s="31">
        <v>1</v>
      </c>
    </row>
    <row r="28" spans="1:8" ht="15" x14ac:dyDescent="0.25">
      <c r="A28" s="34" t="s">
        <v>13</v>
      </c>
      <c r="B28" s="34"/>
      <c r="C28" s="34" t="s">
        <v>10</v>
      </c>
      <c r="D28" s="57" t="s">
        <v>63</v>
      </c>
      <c r="E28" s="34">
        <v>0</v>
      </c>
      <c r="F28" s="34">
        <v>1</v>
      </c>
      <c r="G28" s="56" t="s">
        <v>61</v>
      </c>
      <c r="H28" s="35">
        <v>2</v>
      </c>
    </row>
    <row r="29" spans="1:8" ht="15" x14ac:dyDescent="0.25">
      <c r="A29" s="33" t="s">
        <v>40</v>
      </c>
      <c r="B29" s="36"/>
      <c r="C29" s="53" t="s">
        <v>11</v>
      </c>
      <c r="D29" s="53"/>
      <c r="E29" s="53"/>
      <c r="F29" s="53"/>
      <c r="G29" s="53"/>
      <c r="H29" s="37"/>
    </row>
  </sheetData>
  <mergeCells count="5">
    <mergeCell ref="A4:H4"/>
    <mergeCell ref="A1:H1"/>
    <mergeCell ref="A2:H2"/>
    <mergeCell ref="A3:H3"/>
    <mergeCell ref="C29:G29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18" sqref="B18:M19"/>
    </sheetView>
  </sheetViews>
  <sheetFormatPr baseColWidth="10" defaultRowHeight="15" x14ac:dyDescent="0.2"/>
  <cols>
    <col min="1" max="1" width="2.5703125" style="11" bestFit="1" customWidth="1"/>
    <col min="2" max="2" width="27.85546875" style="14" bestFit="1" customWidth="1"/>
    <col min="3" max="11" width="10" style="14" customWidth="1"/>
    <col min="12" max="256" width="11.42578125" style="14"/>
    <col min="257" max="257" width="2.5703125" style="14" bestFit="1" customWidth="1"/>
    <col min="258" max="258" width="17.5703125" style="14" customWidth="1"/>
    <col min="259" max="267" width="10" style="14" customWidth="1"/>
    <col min="268" max="512" width="11.42578125" style="14"/>
    <col min="513" max="513" width="2.5703125" style="14" bestFit="1" customWidth="1"/>
    <col min="514" max="514" width="17.5703125" style="14" customWidth="1"/>
    <col min="515" max="523" width="10" style="14" customWidth="1"/>
    <col min="524" max="768" width="11.42578125" style="14"/>
    <col min="769" max="769" width="2.5703125" style="14" bestFit="1" customWidth="1"/>
    <col min="770" max="770" width="17.5703125" style="14" customWidth="1"/>
    <col min="771" max="779" width="10" style="14" customWidth="1"/>
    <col min="780" max="1024" width="11.42578125" style="14"/>
    <col min="1025" max="1025" width="2.5703125" style="14" bestFit="1" customWidth="1"/>
    <col min="1026" max="1026" width="17.5703125" style="14" customWidth="1"/>
    <col min="1027" max="1035" width="10" style="14" customWidth="1"/>
    <col min="1036" max="1280" width="11.42578125" style="14"/>
    <col min="1281" max="1281" width="2.5703125" style="14" bestFit="1" customWidth="1"/>
    <col min="1282" max="1282" width="17.5703125" style="14" customWidth="1"/>
    <col min="1283" max="1291" width="10" style="14" customWidth="1"/>
    <col min="1292" max="1536" width="11.42578125" style="14"/>
    <col min="1537" max="1537" width="2.5703125" style="14" bestFit="1" customWidth="1"/>
    <col min="1538" max="1538" width="17.5703125" style="14" customWidth="1"/>
    <col min="1539" max="1547" width="10" style="14" customWidth="1"/>
    <col min="1548" max="1792" width="11.42578125" style="14"/>
    <col min="1793" max="1793" width="2.5703125" style="14" bestFit="1" customWidth="1"/>
    <col min="1794" max="1794" width="17.5703125" style="14" customWidth="1"/>
    <col min="1795" max="1803" width="10" style="14" customWidth="1"/>
    <col min="1804" max="2048" width="11.42578125" style="14"/>
    <col min="2049" max="2049" width="2.5703125" style="14" bestFit="1" customWidth="1"/>
    <col min="2050" max="2050" width="17.5703125" style="14" customWidth="1"/>
    <col min="2051" max="2059" width="10" style="14" customWidth="1"/>
    <col min="2060" max="2304" width="11.42578125" style="14"/>
    <col min="2305" max="2305" width="2.5703125" style="14" bestFit="1" customWidth="1"/>
    <col min="2306" max="2306" width="17.5703125" style="14" customWidth="1"/>
    <col min="2307" max="2315" width="10" style="14" customWidth="1"/>
    <col min="2316" max="2560" width="11.42578125" style="14"/>
    <col min="2561" max="2561" width="2.5703125" style="14" bestFit="1" customWidth="1"/>
    <col min="2562" max="2562" width="17.5703125" style="14" customWidth="1"/>
    <col min="2563" max="2571" width="10" style="14" customWidth="1"/>
    <col min="2572" max="2816" width="11.42578125" style="14"/>
    <col min="2817" max="2817" width="2.5703125" style="14" bestFit="1" customWidth="1"/>
    <col min="2818" max="2818" width="17.5703125" style="14" customWidth="1"/>
    <col min="2819" max="2827" width="10" style="14" customWidth="1"/>
    <col min="2828" max="3072" width="11.42578125" style="14"/>
    <col min="3073" max="3073" width="2.5703125" style="14" bestFit="1" customWidth="1"/>
    <col min="3074" max="3074" width="17.5703125" style="14" customWidth="1"/>
    <col min="3075" max="3083" width="10" style="14" customWidth="1"/>
    <col min="3084" max="3328" width="11.42578125" style="14"/>
    <col min="3329" max="3329" width="2.5703125" style="14" bestFit="1" customWidth="1"/>
    <col min="3330" max="3330" width="17.5703125" style="14" customWidth="1"/>
    <col min="3331" max="3339" width="10" style="14" customWidth="1"/>
    <col min="3340" max="3584" width="11.42578125" style="14"/>
    <col min="3585" max="3585" width="2.5703125" style="14" bestFit="1" customWidth="1"/>
    <col min="3586" max="3586" width="17.5703125" style="14" customWidth="1"/>
    <col min="3587" max="3595" width="10" style="14" customWidth="1"/>
    <col min="3596" max="3840" width="11.42578125" style="14"/>
    <col min="3841" max="3841" width="2.5703125" style="14" bestFit="1" customWidth="1"/>
    <col min="3842" max="3842" width="17.5703125" style="14" customWidth="1"/>
    <col min="3843" max="3851" width="10" style="14" customWidth="1"/>
    <col min="3852" max="4096" width="11.42578125" style="14"/>
    <col min="4097" max="4097" width="2.5703125" style="14" bestFit="1" customWidth="1"/>
    <col min="4098" max="4098" width="17.5703125" style="14" customWidth="1"/>
    <col min="4099" max="4107" width="10" style="14" customWidth="1"/>
    <col min="4108" max="4352" width="11.42578125" style="14"/>
    <col min="4353" max="4353" width="2.5703125" style="14" bestFit="1" customWidth="1"/>
    <col min="4354" max="4354" width="17.5703125" style="14" customWidth="1"/>
    <col min="4355" max="4363" width="10" style="14" customWidth="1"/>
    <col min="4364" max="4608" width="11.42578125" style="14"/>
    <col min="4609" max="4609" width="2.5703125" style="14" bestFit="1" customWidth="1"/>
    <col min="4610" max="4610" width="17.5703125" style="14" customWidth="1"/>
    <col min="4611" max="4619" width="10" style="14" customWidth="1"/>
    <col min="4620" max="4864" width="11.42578125" style="14"/>
    <col min="4865" max="4865" width="2.5703125" style="14" bestFit="1" customWidth="1"/>
    <col min="4866" max="4866" width="17.5703125" style="14" customWidth="1"/>
    <col min="4867" max="4875" width="10" style="14" customWidth="1"/>
    <col min="4876" max="5120" width="11.42578125" style="14"/>
    <col min="5121" max="5121" width="2.5703125" style="14" bestFit="1" customWidth="1"/>
    <col min="5122" max="5122" width="17.5703125" style="14" customWidth="1"/>
    <col min="5123" max="5131" width="10" style="14" customWidth="1"/>
    <col min="5132" max="5376" width="11.42578125" style="14"/>
    <col min="5377" max="5377" width="2.5703125" style="14" bestFit="1" customWidth="1"/>
    <col min="5378" max="5378" width="17.5703125" style="14" customWidth="1"/>
    <col min="5379" max="5387" width="10" style="14" customWidth="1"/>
    <col min="5388" max="5632" width="11.42578125" style="14"/>
    <col min="5633" max="5633" width="2.5703125" style="14" bestFit="1" customWidth="1"/>
    <col min="5634" max="5634" width="17.5703125" style="14" customWidth="1"/>
    <col min="5635" max="5643" width="10" style="14" customWidth="1"/>
    <col min="5644" max="5888" width="11.42578125" style="14"/>
    <col min="5889" max="5889" width="2.5703125" style="14" bestFit="1" customWidth="1"/>
    <col min="5890" max="5890" width="17.5703125" style="14" customWidth="1"/>
    <col min="5891" max="5899" width="10" style="14" customWidth="1"/>
    <col min="5900" max="6144" width="11.42578125" style="14"/>
    <col min="6145" max="6145" width="2.5703125" style="14" bestFit="1" customWidth="1"/>
    <col min="6146" max="6146" width="17.5703125" style="14" customWidth="1"/>
    <col min="6147" max="6155" width="10" style="14" customWidth="1"/>
    <col min="6156" max="6400" width="11.42578125" style="14"/>
    <col min="6401" max="6401" width="2.5703125" style="14" bestFit="1" customWidth="1"/>
    <col min="6402" max="6402" width="17.5703125" style="14" customWidth="1"/>
    <col min="6403" max="6411" width="10" style="14" customWidth="1"/>
    <col min="6412" max="6656" width="11.42578125" style="14"/>
    <col min="6657" max="6657" width="2.5703125" style="14" bestFit="1" customWidth="1"/>
    <col min="6658" max="6658" width="17.5703125" style="14" customWidth="1"/>
    <col min="6659" max="6667" width="10" style="14" customWidth="1"/>
    <col min="6668" max="6912" width="11.42578125" style="14"/>
    <col min="6913" max="6913" width="2.5703125" style="14" bestFit="1" customWidth="1"/>
    <col min="6914" max="6914" width="17.5703125" style="14" customWidth="1"/>
    <col min="6915" max="6923" width="10" style="14" customWidth="1"/>
    <col min="6924" max="7168" width="11.42578125" style="14"/>
    <col min="7169" max="7169" width="2.5703125" style="14" bestFit="1" customWidth="1"/>
    <col min="7170" max="7170" width="17.5703125" style="14" customWidth="1"/>
    <col min="7171" max="7179" width="10" style="14" customWidth="1"/>
    <col min="7180" max="7424" width="11.42578125" style="14"/>
    <col min="7425" max="7425" width="2.5703125" style="14" bestFit="1" customWidth="1"/>
    <col min="7426" max="7426" width="17.5703125" style="14" customWidth="1"/>
    <col min="7427" max="7435" width="10" style="14" customWidth="1"/>
    <col min="7436" max="7680" width="11.42578125" style="14"/>
    <col min="7681" max="7681" width="2.5703125" style="14" bestFit="1" customWidth="1"/>
    <col min="7682" max="7682" width="17.5703125" style="14" customWidth="1"/>
    <col min="7683" max="7691" width="10" style="14" customWidth="1"/>
    <col min="7692" max="7936" width="11.42578125" style="14"/>
    <col min="7937" max="7937" width="2.5703125" style="14" bestFit="1" customWidth="1"/>
    <col min="7938" max="7938" width="17.5703125" style="14" customWidth="1"/>
    <col min="7939" max="7947" width="10" style="14" customWidth="1"/>
    <col min="7948" max="8192" width="11.42578125" style="14"/>
    <col min="8193" max="8193" width="2.5703125" style="14" bestFit="1" customWidth="1"/>
    <col min="8194" max="8194" width="17.5703125" style="14" customWidth="1"/>
    <col min="8195" max="8203" width="10" style="14" customWidth="1"/>
    <col min="8204" max="8448" width="11.42578125" style="14"/>
    <col min="8449" max="8449" width="2.5703125" style="14" bestFit="1" customWidth="1"/>
    <col min="8450" max="8450" width="17.5703125" style="14" customWidth="1"/>
    <col min="8451" max="8459" width="10" style="14" customWidth="1"/>
    <col min="8460" max="8704" width="11.42578125" style="14"/>
    <col min="8705" max="8705" width="2.5703125" style="14" bestFit="1" customWidth="1"/>
    <col min="8706" max="8706" width="17.5703125" style="14" customWidth="1"/>
    <col min="8707" max="8715" width="10" style="14" customWidth="1"/>
    <col min="8716" max="8960" width="11.42578125" style="14"/>
    <col min="8961" max="8961" width="2.5703125" style="14" bestFit="1" customWidth="1"/>
    <col min="8962" max="8962" width="17.5703125" style="14" customWidth="1"/>
    <col min="8963" max="8971" width="10" style="14" customWidth="1"/>
    <col min="8972" max="9216" width="11.42578125" style="14"/>
    <col min="9217" max="9217" width="2.5703125" style="14" bestFit="1" customWidth="1"/>
    <col min="9218" max="9218" width="17.5703125" style="14" customWidth="1"/>
    <col min="9219" max="9227" width="10" style="14" customWidth="1"/>
    <col min="9228" max="9472" width="11.42578125" style="14"/>
    <col min="9473" max="9473" width="2.5703125" style="14" bestFit="1" customWidth="1"/>
    <col min="9474" max="9474" width="17.5703125" style="14" customWidth="1"/>
    <col min="9475" max="9483" width="10" style="14" customWidth="1"/>
    <col min="9484" max="9728" width="11.42578125" style="14"/>
    <col min="9729" max="9729" width="2.5703125" style="14" bestFit="1" customWidth="1"/>
    <col min="9730" max="9730" width="17.5703125" style="14" customWidth="1"/>
    <col min="9731" max="9739" width="10" style="14" customWidth="1"/>
    <col min="9740" max="9984" width="11.42578125" style="14"/>
    <col min="9985" max="9985" width="2.5703125" style="14" bestFit="1" customWidth="1"/>
    <col min="9986" max="9986" width="17.5703125" style="14" customWidth="1"/>
    <col min="9987" max="9995" width="10" style="14" customWidth="1"/>
    <col min="9996" max="10240" width="11.42578125" style="14"/>
    <col min="10241" max="10241" width="2.5703125" style="14" bestFit="1" customWidth="1"/>
    <col min="10242" max="10242" width="17.5703125" style="14" customWidth="1"/>
    <col min="10243" max="10251" width="10" style="14" customWidth="1"/>
    <col min="10252" max="10496" width="11.42578125" style="14"/>
    <col min="10497" max="10497" width="2.5703125" style="14" bestFit="1" customWidth="1"/>
    <col min="10498" max="10498" width="17.5703125" style="14" customWidth="1"/>
    <col min="10499" max="10507" width="10" style="14" customWidth="1"/>
    <col min="10508" max="10752" width="11.42578125" style="14"/>
    <col min="10753" max="10753" width="2.5703125" style="14" bestFit="1" customWidth="1"/>
    <col min="10754" max="10754" width="17.5703125" style="14" customWidth="1"/>
    <col min="10755" max="10763" width="10" style="14" customWidth="1"/>
    <col min="10764" max="11008" width="11.42578125" style="14"/>
    <col min="11009" max="11009" width="2.5703125" style="14" bestFit="1" customWidth="1"/>
    <col min="11010" max="11010" width="17.5703125" style="14" customWidth="1"/>
    <col min="11011" max="11019" width="10" style="14" customWidth="1"/>
    <col min="11020" max="11264" width="11.42578125" style="14"/>
    <col min="11265" max="11265" width="2.5703125" style="14" bestFit="1" customWidth="1"/>
    <col min="11266" max="11266" width="17.5703125" style="14" customWidth="1"/>
    <col min="11267" max="11275" width="10" style="14" customWidth="1"/>
    <col min="11276" max="11520" width="11.42578125" style="14"/>
    <col min="11521" max="11521" width="2.5703125" style="14" bestFit="1" customWidth="1"/>
    <col min="11522" max="11522" width="17.5703125" style="14" customWidth="1"/>
    <col min="11523" max="11531" width="10" style="14" customWidth="1"/>
    <col min="11532" max="11776" width="11.42578125" style="14"/>
    <col min="11777" max="11777" width="2.5703125" style="14" bestFit="1" customWidth="1"/>
    <col min="11778" max="11778" width="17.5703125" style="14" customWidth="1"/>
    <col min="11779" max="11787" width="10" style="14" customWidth="1"/>
    <col min="11788" max="12032" width="11.42578125" style="14"/>
    <col min="12033" max="12033" width="2.5703125" style="14" bestFit="1" customWidth="1"/>
    <col min="12034" max="12034" width="17.5703125" style="14" customWidth="1"/>
    <col min="12035" max="12043" width="10" style="14" customWidth="1"/>
    <col min="12044" max="12288" width="11.42578125" style="14"/>
    <col min="12289" max="12289" width="2.5703125" style="14" bestFit="1" customWidth="1"/>
    <col min="12290" max="12290" width="17.5703125" style="14" customWidth="1"/>
    <col min="12291" max="12299" width="10" style="14" customWidth="1"/>
    <col min="12300" max="12544" width="11.42578125" style="14"/>
    <col min="12545" max="12545" width="2.5703125" style="14" bestFit="1" customWidth="1"/>
    <col min="12546" max="12546" width="17.5703125" style="14" customWidth="1"/>
    <col min="12547" max="12555" width="10" style="14" customWidth="1"/>
    <col min="12556" max="12800" width="11.42578125" style="14"/>
    <col min="12801" max="12801" width="2.5703125" style="14" bestFit="1" customWidth="1"/>
    <col min="12802" max="12802" width="17.5703125" style="14" customWidth="1"/>
    <col min="12803" max="12811" width="10" style="14" customWidth="1"/>
    <col min="12812" max="13056" width="11.42578125" style="14"/>
    <col min="13057" max="13057" width="2.5703125" style="14" bestFit="1" customWidth="1"/>
    <col min="13058" max="13058" width="17.5703125" style="14" customWidth="1"/>
    <col min="13059" max="13067" width="10" style="14" customWidth="1"/>
    <col min="13068" max="13312" width="11.42578125" style="14"/>
    <col min="13313" max="13313" width="2.5703125" style="14" bestFit="1" customWidth="1"/>
    <col min="13314" max="13314" width="17.5703125" style="14" customWidth="1"/>
    <col min="13315" max="13323" width="10" style="14" customWidth="1"/>
    <col min="13324" max="13568" width="11.42578125" style="14"/>
    <col min="13569" max="13569" width="2.5703125" style="14" bestFit="1" customWidth="1"/>
    <col min="13570" max="13570" width="17.5703125" style="14" customWidth="1"/>
    <col min="13571" max="13579" width="10" style="14" customWidth="1"/>
    <col min="13580" max="13824" width="11.42578125" style="14"/>
    <col min="13825" max="13825" width="2.5703125" style="14" bestFit="1" customWidth="1"/>
    <col min="13826" max="13826" width="17.5703125" style="14" customWidth="1"/>
    <col min="13827" max="13835" width="10" style="14" customWidth="1"/>
    <col min="13836" max="14080" width="11.42578125" style="14"/>
    <col min="14081" max="14081" width="2.5703125" style="14" bestFit="1" customWidth="1"/>
    <col min="14082" max="14082" width="17.5703125" style="14" customWidth="1"/>
    <col min="14083" max="14091" width="10" style="14" customWidth="1"/>
    <col min="14092" max="14336" width="11.42578125" style="14"/>
    <col min="14337" max="14337" width="2.5703125" style="14" bestFit="1" customWidth="1"/>
    <col min="14338" max="14338" width="17.5703125" style="14" customWidth="1"/>
    <col min="14339" max="14347" width="10" style="14" customWidth="1"/>
    <col min="14348" max="14592" width="11.42578125" style="14"/>
    <col min="14593" max="14593" width="2.5703125" style="14" bestFit="1" customWidth="1"/>
    <col min="14594" max="14594" width="17.5703125" style="14" customWidth="1"/>
    <col min="14595" max="14603" width="10" style="14" customWidth="1"/>
    <col min="14604" max="14848" width="11.42578125" style="14"/>
    <col min="14849" max="14849" width="2.5703125" style="14" bestFit="1" customWidth="1"/>
    <col min="14850" max="14850" width="17.5703125" style="14" customWidth="1"/>
    <col min="14851" max="14859" width="10" style="14" customWidth="1"/>
    <col min="14860" max="15104" width="11.42578125" style="14"/>
    <col min="15105" max="15105" width="2.5703125" style="14" bestFit="1" customWidth="1"/>
    <col min="15106" max="15106" width="17.5703125" style="14" customWidth="1"/>
    <col min="15107" max="15115" width="10" style="14" customWidth="1"/>
    <col min="15116" max="15360" width="11.42578125" style="14"/>
    <col min="15361" max="15361" width="2.5703125" style="14" bestFit="1" customWidth="1"/>
    <col min="15362" max="15362" width="17.5703125" style="14" customWidth="1"/>
    <col min="15363" max="15371" width="10" style="14" customWidth="1"/>
    <col min="15372" max="15616" width="11.42578125" style="14"/>
    <col min="15617" max="15617" width="2.5703125" style="14" bestFit="1" customWidth="1"/>
    <col min="15618" max="15618" width="17.5703125" style="14" customWidth="1"/>
    <col min="15619" max="15627" width="10" style="14" customWidth="1"/>
    <col min="15628" max="15872" width="11.42578125" style="14"/>
    <col min="15873" max="15873" width="2.5703125" style="14" bestFit="1" customWidth="1"/>
    <col min="15874" max="15874" width="17.5703125" style="14" customWidth="1"/>
    <col min="15875" max="15883" width="10" style="14" customWidth="1"/>
    <col min="15884" max="16128" width="11.42578125" style="14"/>
    <col min="16129" max="16129" width="2.5703125" style="14" bestFit="1" customWidth="1"/>
    <col min="16130" max="16130" width="17.5703125" style="14" customWidth="1"/>
    <col min="16131" max="16139" width="10" style="14" customWidth="1"/>
    <col min="16140" max="16384" width="11.42578125" style="14"/>
  </cols>
  <sheetData>
    <row r="1" spans="1:13" s="5" customFormat="1" ht="12.75" x14ac:dyDescent="0.25">
      <c r="D1" s="6"/>
      <c r="E1" s="6"/>
      <c r="G1" s="7"/>
    </row>
    <row r="2" spans="1:13" s="5" customFormat="1" ht="12.75" x14ac:dyDescent="0.25">
      <c r="D2" s="6"/>
      <c r="E2" s="6"/>
      <c r="G2" s="7"/>
    </row>
    <row r="3" spans="1:13" s="5" customFormat="1" ht="12.75" x14ac:dyDescent="0.25">
      <c r="D3" s="6"/>
      <c r="E3" s="6"/>
      <c r="G3" s="7"/>
    </row>
    <row r="4" spans="1:13" s="5" customFormat="1" ht="16.5" x14ac:dyDescent="0.25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5" customFormat="1" ht="16.5" x14ac:dyDescent="0.25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5" customFormat="1" ht="12.75" x14ac:dyDescent="0.25">
      <c r="A6" s="52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5" customFormat="1" ht="12.75" x14ac:dyDescent="0.25">
      <c r="A7" s="54"/>
      <c r="B7" s="54"/>
      <c r="C7" s="54"/>
      <c r="D7" s="54"/>
      <c r="E7" s="54"/>
      <c r="F7" s="54"/>
      <c r="G7" s="54"/>
      <c r="H7" s="54"/>
    </row>
    <row r="8" spans="1:13" s="5" customFormat="1" ht="12.75" x14ac:dyDescent="0.25">
      <c r="A8" s="52"/>
      <c r="B8" s="52"/>
      <c r="C8" s="52"/>
      <c r="D8" s="52"/>
      <c r="E8" s="52"/>
      <c r="F8" s="52"/>
      <c r="G8" s="52"/>
      <c r="H8" s="52"/>
    </row>
    <row r="9" spans="1:13" ht="30" x14ac:dyDescent="0.2">
      <c r="B9" s="12" t="s">
        <v>19</v>
      </c>
      <c r="C9" s="12" t="s">
        <v>20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3" t="s">
        <v>29</v>
      </c>
      <c r="M9" s="12" t="s">
        <v>30</v>
      </c>
    </row>
    <row r="10" spans="1:13" x14ac:dyDescent="0.2">
      <c r="A10" s="15">
        <v>1</v>
      </c>
      <c r="B10" s="47" t="s">
        <v>43</v>
      </c>
      <c r="C10" s="48">
        <f>SUM(D10:G10)</f>
        <v>4</v>
      </c>
      <c r="D10" s="48">
        <f>1+1+1+1</f>
        <v>4</v>
      </c>
      <c r="E10" s="48"/>
      <c r="F10" s="48"/>
      <c r="G10" s="48"/>
      <c r="H10" s="48">
        <f>1+1+1+1</f>
        <v>4</v>
      </c>
      <c r="I10" s="48">
        <f>7+3+3+4</f>
        <v>17</v>
      </c>
      <c r="J10" s="48">
        <f>0+0+1+0</f>
        <v>1</v>
      </c>
      <c r="K10" s="48">
        <f>I10-J10</f>
        <v>16</v>
      </c>
      <c r="L10" s="48">
        <f>0+2</f>
        <v>2</v>
      </c>
      <c r="M10" s="48">
        <f>(D10*2)+E10*0+(F10*1)+(H10*1)</f>
        <v>12</v>
      </c>
    </row>
    <row r="11" spans="1:13" x14ac:dyDescent="0.2">
      <c r="A11" s="15">
        <v>2</v>
      </c>
      <c r="B11" s="47" t="s">
        <v>41</v>
      </c>
      <c r="C11" s="48">
        <f>SUM(D11:G11)</f>
        <v>4</v>
      </c>
      <c r="D11" s="48">
        <f>1+1+1</f>
        <v>3</v>
      </c>
      <c r="E11" s="48">
        <f>1</f>
        <v>1</v>
      </c>
      <c r="F11" s="48"/>
      <c r="G11" s="48"/>
      <c r="H11" s="48">
        <f>1+1+1+1</f>
        <v>4</v>
      </c>
      <c r="I11" s="48">
        <f>2+7+1+1</f>
        <v>11</v>
      </c>
      <c r="J11" s="48">
        <f>1+0+3+0</f>
        <v>4</v>
      </c>
      <c r="K11" s="48">
        <f>I11-J11</f>
        <v>7</v>
      </c>
      <c r="L11" s="48">
        <f>2+2+4</f>
        <v>8</v>
      </c>
      <c r="M11" s="48">
        <f>(D11*2)+E11*0+(F11*1)+(H11*1)</f>
        <v>10</v>
      </c>
    </row>
    <row r="12" spans="1:13" x14ac:dyDescent="0.2">
      <c r="A12" s="15">
        <v>3</v>
      </c>
      <c r="B12" s="16" t="s">
        <v>42</v>
      </c>
      <c r="C12" s="17">
        <f>SUM(D12:G12)</f>
        <v>4</v>
      </c>
      <c r="D12" s="17">
        <f>1+1</f>
        <v>2</v>
      </c>
      <c r="E12" s="17">
        <f>1+1</f>
        <v>2</v>
      </c>
      <c r="F12" s="17"/>
      <c r="G12" s="17"/>
      <c r="H12" s="17">
        <f>1+1+1+1</f>
        <v>4</v>
      </c>
      <c r="I12" s="17">
        <f>1+0+4+7</f>
        <v>12</v>
      </c>
      <c r="J12" s="17">
        <f>2+3+2+1</f>
        <v>8</v>
      </c>
      <c r="K12" s="17">
        <f>I12-J12</f>
        <v>4</v>
      </c>
      <c r="L12" s="17">
        <f>0</f>
        <v>0</v>
      </c>
      <c r="M12" s="17">
        <f>(D12*2)+E12*0+(F12*1)+(H12*1)</f>
        <v>8</v>
      </c>
    </row>
    <row r="13" spans="1:13" x14ac:dyDescent="0.2">
      <c r="A13" s="15">
        <v>4</v>
      </c>
      <c r="B13" s="16" t="s">
        <v>44</v>
      </c>
      <c r="C13" s="17">
        <f>SUM(D13:G13)</f>
        <v>4</v>
      </c>
      <c r="D13" s="17">
        <f>1</f>
        <v>1</v>
      </c>
      <c r="E13" s="17">
        <f>1+1+1</f>
        <v>3</v>
      </c>
      <c r="F13" s="17"/>
      <c r="G13" s="17"/>
      <c r="H13" s="17">
        <f>1+1+1+1</f>
        <v>4</v>
      </c>
      <c r="I13" s="17">
        <f>0+3+2+0</f>
        <v>5</v>
      </c>
      <c r="J13" s="17">
        <f>7+1+4+1</f>
        <v>13</v>
      </c>
      <c r="K13" s="17">
        <f>I13-J13</f>
        <v>-8</v>
      </c>
      <c r="L13" s="17">
        <f>0+2+2</f>
        <v>4</v>
      </c>
      <c r="M13" s="17">
        <f>(D13*2)+E13*0+(F13*1)+(H13*1)</f>
        <v>6</v>
      </c>
    </row>
    <row r="14" spans="1:13" x14ac:dyDescent="0.2">
      <c r="A14" s="15">
        <v>5</v>
      </c>
      <c r="B14" s="16" t="s">
        <v>50</v>
      </c>
      <c r="C14" s="17">
        <f>SUM(D14:G14)</f>
        <v>4</v>
      </c>
      <c r="D14" s="17"/>
      <c r="E14" s="17">
        <f>1+1+1+1</f>
        <v>4</v>
      </c>
      <c r="F14" s="17"/>
      <c r="G14" s="17"/>
      <c r="H14" s="17">
        <f>1+1+1</f>
        <v>3</v>
      </c>
      <c r="I14" s="17">
        <f>0+1+1</f>
        <v>2</v>
      </c>
      <c r="J14" s="17">
        <f>7+3+7</f>
        <v>17</v>
      </c>
      <c r="K14" s="17">
        <f>I14-J14</f>
        <v>-15</v>
      </c>
      <c r="L14" s="17">
        <f>0+2</f>
        <v>2</v>
      </c>
      <c r="M14" s="17">
        <f>(D14*2)+E14*0+(F14*1)+(H14*1)</f>
        <v>3</v>
      </c>
    </row>
    <row r="15" spans="1:13" s="22" customFormat="1" x14ac:dyDescent="0.2">
      <c r="A15" s="18"/>
      <c r="B15" s="19"/>
      <c r="C15" s="20"/>
      <c r="D15" s="20"/>
      <c r="E15" s="20"/>
      <c r="F15" s="20"/>
      <c r="G15" s="20"/>
      <c r="H15" s="20"/>
      <c r="I15" s="21">
        <f>SUM(I10:I13)</f>
        <v>45</v>
      </c>
      <c r="J15" s="21">
        <f>SUM(J10:J13)</f>
        <v>26</v>
      </c>
      <c r="K15" s="20"/>
      <c r="L15" s="20"/>
      <c r="M15" s="20"/>
    </row>
    <row r="16" spans="1:13" s="22" customFormat="1" x14ac:dyDescent="0.2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30" x14ac:dyDescent="0.2">
      <c r="B17" s="12" t="s">
        <v>19</v>
      </c>
      <c r="C17" s="12" t="s">
        <v>20</v>
      </c>
      <c r="D17" s="12" t="s">
        <v>21</v>
      </c>
      <c r="E17" s="12" t="s">
        <v>22</v>
      </c>
      <c r="F17" s="12" t="s">
        <v>23</v>
      </c>
      <c r="G17" s="12" t="s">
        <v>24</v>
      </c>
      <c r="H17" s="12" t="s">
        <v>25</v>
      </c>
      <c r="I17" s="12" t="s">
        <v>26</v>
      </c>
      <c r="J17" s="12" t="s">
        <v>27</v>
      </c>
      <c r="K17" s="12" t="s">
        <v>28</v>
      </c>
      <c r="L17" s="13" t="s">
        <v>29</v>
      </c>
      <c r="M17" s="12" t="s">
        <v>30</v>
      </c>
    </row>
    <row r="18" spans="1:13" x14ac:dyDescent="0.2">
      <c r="A18" s="15">
        <v>1</v>
      </c>
      <c r="B18" s="47" t="s">
        <v>49</v>
      </c>
      <c r="C18" s="48">
        <f>SUM(D18:G18)</f>
        <v>3</v>
      </c>
      <c r="D18" s="48">
        <f>1+1</f>
        <v>2</v>
      </c>
      <c r="E18" s="48"/>
      <c r="F18" s="48">
        <f>1</f>
        <v>1</v>
      </c>
      <c r="G18" s="48"/>
      <c r="H18" s="48">
        <f>1+1+1</f>
        <v>3</v>
      </c>
      <c r="I18" s="48">
        <f>2+3+2</f>
        <v>7</v>
      </c>
      <c r="J18" s="48">
        <f>0+2+2</f>
        <v>4</v>
      </c>
      <c r="K18" s="48">
        <f>I18-J18</f>
        <v>3</v>
      </c>
      <c r="L18" s="48">
        <f>2</f>
        <v>2</v>
      </c>
      <c r="M18" s="48">
        <f>(D18*2)+E18*0+(F18*1)+(H18*1)</f>
        <v>8</v>
      </c>
    </row>
    <row r="19" spans="1:13" x14ac:dyDescent="0.2">
      <c r="A19" s="15">
        <v>2</v>
      </c>
      <c r="B19" s="47" t="s">
        <v>48</v>
      </c>
      <c r="C19" s="48">
        <f>SUM(D19:G19)</f>
        <v>3</v>
      </c>
      <c r="D19" s="48">
        <f>1+1</f>
        <v>2</v>
      </c>
      <c r="E19" s="48">
        <f>1</f>
        <v>1</v>
      </c>
      <c r="F19" s="48"/>
      <c r="G19" s="48"/>
      <c r="H19" s="48">
        <f>1+1+1</f>
        <v>3</v>
      </c>
      <c r="I19" s="48">
        <f>0+3+3</f>
        <v>6</v>
      </c>
      <c r="J19" s="48">
        <f>2+1+1</f>
        <v>4</v>
      </c>
      <c r="K19" s="48">
        <f>I19-J19</f>
        <v>2</v>
      </c>
      <c r="L19" s="48">
        <f>0</f>
        <v>0</v>
      </c>
      <c r="M19" s="48">
        <f>(D19*2)+E19*0+(F19*1)+(H19*1)</f>
        <v>7</v>
      </c>
    </row>
    <row r="20" spans="1:13" x14ac:dyDescent="0.2">
      <c r="A20" s="15">
        <v>3</v>
      </c>
      <c r="B20" s="16" t="s">
        <v>46</v>
      </c>
      <c r="C20" s="17">
        <f>SUM(D20:G20)</f>
        <v>3</v>
      </c>
      <c r="D20" s="17">
        <f>1</f>
        <v>1</v>
      </c>
      <c r="E20" s="17">
        <f>1+1</f>
        <v>2</v>
      </c>
      <c r="F20" s="17"/>
      <c r="G20" s="17"/>
      <c r="H20" s="17">
        <f>1+1+1</f>
        <v>3</v>
      </c>
      <c r="I20" s="17">
        <f>4+2+1</f>
        <v>7</v>
      </c>
      <c r="J20" s="17">
        <f>1+3+3</f>
        <v>7</v>
      </c>
      <c r="K20" s="17">
        <f>I20-J20</f>
        <v>0</v>
      </c>
      <c r="L20" s="17">
        <f>0</f>
        <v>0</v>
      </c>
      <c r="M20" s="17">
        <f>(D20*2)+E20*0+(F20*1)+(H20*1)</f>
        <v>5</v>
      </c>
    </row>
    <row r="21" spans="1:13" x14ac:dyDescent="0.2">
      <c r="A21" s="15">
        <v>4</v>
      </c>
      <c r="B21" s="16" t="s">
        <v>47</v>
      </c>
      <c r="C21" s="17">
        <f>SUM(D21:G21)</f>
        <v>3</v>
      </c>
      <c r="D21" s="17"/>
      <c r="E21" s="17">
        <f>1+1</f>
        <v>2</v>
      </c>
      <c r="F21" s="17">
        <f>1</f>
        <v>1</v>
      </c>
      <c r="G21" s="17"/>
      <c r="H21" s="17">
        <f>1+1+1</f>
        <v>3</v>
      </c>
      <c r="I21" s="17">
        <f>1+1+2</f>
        <v>4</v>
      </c>
      <c r="J21" s="17">
        <f>4+3+2</f>
        <v>9</v>
      </c>
      <c r="K21" s="17">
        <f>I21-J21</f>
        <v>-5</v>
      </c>
      <c r="L21" s="17">
        <f>0</f>
        <v>0</v>
      </c>
      <c r="M21" s="17">
        <f>(D21*2)+E21*0+(F21*1)+(H21*1)</f>
        <v>4</v>
      </c>
    </row>
    <row r="22" spans="1:13" x14ac:dyDescent="0.2">
      <c r="B22" s="23"/>
      <c r="C22" s="23"/>
      <c r="D22" s="23"/>
      <c r="E22" s="23"/>
      <c r="F22" s="23"/>
      <c r="G22" s="23"/>
      <c r="H22" s="24"/>
      <c r="I22" s="25">
        <f>SUM(I10:I21)</f>
        <v>116</v>
      </c>
      <c r="J22" s="25">
        <f>SUM(J10:J21)</f>
        <v>93</v>
      </c>
      <c r="K22" s="23"/>
      <c r="L22" s="23"/>
      <c r="M22" s="23"/>
    </row>
  </sheetData>
  <sortState ref="B18:M21">
    <sortCondition descending="1" ref="M18:M21"/>
  </sortState>
  <mergeCells count="5">
    <mergeCell ref="A4:M4"/>
    <mergeCell ref="A5:M5"/>
    <mergeCell ref="A6:M6"/>
    <mergeCell ref="A7:H7"/>
    <mergeCell ref="A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Horaire</vt:lpstr>
      <vt:lpstr>Classement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2018-02-08T15:13:13Z</cp:lastPrinted>
  <dcterms:created xsi:type="dcterms:W3CDTF">2017-12-21T15:21:17Z</dcterms:created>
  <dcterms:modified xsi:type="dcterms:W3CDTF">2018-02-12T20:30:26Z</dcterms:modified>
</cp:coreProperties>
</file>